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28.xml" ContentType="application/vnd.ms-office.chartstyle+xml"/>
  <Override PartName="/xl/charts/colors18.xml" ContentType="application/vnd.ms-office.chartcolorstyle+xml"/>
  <Override PartName="/xl/charts/chart18.xml" ContentType="application/vnd.openxmlformats-officedocument.drawingml.chart+xml"/>
  <Override PartName="/xl/charts/style27.xml" ContentType="application/vnd.ms-office.chartstyle+xml"/>
  <Override PartName="/xl/charts/colors17.xml" ContentType="application/vnd.ms-office.chartcolorstyle+xml"/>
  <Override PartName="/xl/charts/style26.xml" ContentType="application/vnd.ms-office.chartstyle+xml"/>
  <Override PartName="/xl/charts/colors16.xml" ContentType="application/vnd.ms-office.chartcolorstyle+xml"/>
  <Override PartName="/xl/charts/chart16.xml" ContentType="application/vnd.openxmlformats-officedocument.drawingml.chart+xml"/>
  <Override PartName="/xl/charts/style25.xml" ContentType="application/vnd.ms-office.chartstyle+xml"/>
  <Override PartName="/xl/charts/chart15.xml" ContentType="application/vnd.openxmlformats-officedocument.drawingml.chart+xml"/>
  <Override PartName="/xl/charts/style18.xml" ContentType="application/vnd.ms-office.chartstyle+xml"/>
  <Override PartName="/xl/charts/colors14.xml" ContentType="application/vnd.ms-office.chartcolorstyle+xml"/>
  <Override PartName="/xl/charts/chart14.xml" ContentType="application/vnd.openxmlformats-officedocument.drawingml.chart+xml"/>
  <Override PartName="/xl/charts/style23.xml" ContentType="application/vnd.ms-office.chartstyle+xml"/>
  <Override PartName="/xl/charts/style17.xml" ContentType="application/vnd.ms-office.chartstyle+xml"/>
  <Override PartName="/xl/charts/colors19.xml" ContentType="application/vnd.ms-office.chartcolor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colors12.xml" ContentType="application/vnd.ms-office.chartcolorstyle+xml"/>
  <Override PartName="/xl/charts/style12.xml" ContentType="application/vnd.ms-office.chartstyle+xml"/>
  <Override PartName="/xl/charts/style21.xml" ContentType="application/vnd.ms-office.chartstyle+xml"/>
  <Override PartName="/xl/charts/colors11.xml" ContentType="application/vnd.ms-office.chartcolorstyle+xml"/>
  <Override PartName="/xl/charts/style10.xml" ContentType="application/vnd.ms-office.chartstyle+xml"/>
  <Override PartName="/xl/charts/chart36.xml" ContentType="application/vnd.openxmlformats-officedocument.drawingml.chart+xml"/>
  <Override PartName="/xl/charts/chart20.xml" ContentType="application/vnd.openxmlformats-officedocument.drawingml.chart+xml"/>
  <Override PartName="/xl/charts/style9.xml" ContentType="application/vnd.ms-office.chartstyle+xml"/>
  <Override PartName="/xl/charts/style16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chart37.xml" ContentType="application/vnd.openxmlformats-officedocument.drawingml.chart+xml"/>
  <Override PartName="/xl/charts/style20.xml" ContentType="application/vnd.ms-office.chartstyle+xml"/>
  <Override PartName="/xl/charts/colors22.xml" ContentType="application/vnd.ms-office.chartcolorstyle+xml"/>
  <Override PartName="/xl/charts/colors35.xml" ContentType="application/vnd.ms-office.chartcolorstyle+xml"/>
  <Override PartName="/xl/charts/colors21.xml" ContentType="application/vnd.ms-office.chartcolorstyle+xml"/>
  <Override PartName="/xl/charts/chart19.xml" ContentType="application/vnd.openxmlformats-officedocument.drawingml.chart+xml"/>
  <Override PartName="/xl/charts/style22.xml" ContentType="application/vnd.ms-office.chartstyle+xml"/>
  <Override PartName="/xl/charts/style30.xml" ContentType="application/vnd.ms-office.chartstyle+xml"/>
  <Override PartName="/xl/charts/colors5.xml" ContentType="application/vnd.ms-office.chartcolorstyle+xml"/>
  <Override PartName="/xl/charts/chart17.xml" ContentType="application/vnd.openxmlformats-officedocument.drawingml.chart+xml"/>
  <Override PartName="/xl/charts/style8.xml" ContentType="application/vnd.ms-office.chartstyle+xml"/>
  <Override PartName="/xl/charts/chart25.xml" ContentType="application/vnd.openxmlformats-officedocument.drawingml.chart+xml"/>
  <Override PartName="/xl/charts/chart10.xml" ContentType="application/vnd.openxmlformats-officedocument.drawingml.chart+xml"/>
  <Override PartName="/xl/charts/style5.xml" ContentType="application/vnd.ms-office.chartstyle+xml"/>
  <Override PartName="/xl/charts/colors25.xml" ContentType="application/vnd.ms-office.chartcolorstyle+xml"/>
  <Override PartName="/xl/charts/colors31.xml" ContentType="application/vnd.ms-office.chartcolor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colors28.xml" ContentType="application/vnd.ms-office.chartcolor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chart23.xml" ContentType="application/vnd.openxmlformats-officedocument.drawingml.chart+xml"/>
  <Override PartName="/xl/charts/style31.xml" ContentType="application/vnd.ms-office.chart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4.xml" ContentType="application/vnd.ms-office.chartcolorstyle+xml"/>
  <Override PartName="/xl/charts/chart31.xml" ContentType="application/vnd.openxmlformats-officedocument.drawingml.chart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29.xml" ContentType="application/vnd.ms-office.chartstyle+xml"/>
  <Override PartName="/xl/charts/style32.xml" ContentType="application/vnd.ms-office.chartstyle+xml"/>
  <Override PartName="/xl/charts/colors6.xml" ContentType="application/vnd.ms-office.chartcolorstyle+xml"/>
  <Override PartName="/xl/charts/style34.xml" ContentType="application/vnd.ms-office.chartstyle+xml"/>
  <Override PartName="/xl/charts/style33.xml" ContentType="application/vnd.ms-office.chartstyle+xml"/>
  <Override PartName="/xl/charts/style24.xml" ContentType="application/vnd.ms-office.chartstyle+xml"/>
  <Override PartName="/xl/charts/chart32.xml" ContentType="application/vnd.openxmlformats-officedocument.drawingml.chart+xml"/>
  <Override PartName="/xl/charts/chart4.xml" ContentType="application/vnd.openxmlformats-officedocument.drawingml.chart+xml"/>
  <Override PartName="/xl/charts/colors37.xml" ContentType="application/vnd.ms-office.chartcolorstyle+xml"/>
  <Override PartName="/xl/charts/chart29.xml" ContentType="application/vnd.openxmlformats-officedocument.drawingml.chart+xml"/>
  <Override PartName="/xl/charts/style13.xml" ContentType="application/vnd.ms-office.chartstyle+xml"/>
  <Override PartName="/xl/charts/style14.xml" ContentType="application/vnd.ms-office.chartstyle+xml"/>
  <Override PartName="/xl/charts/chart28.xml" ContentType="application/vnd.openxmlformats-officedocument.drawingml.chart+xml"/>
  <Override PartName="/xl/charts/style11.xml" ContentType="application/vnd.ms-office.chartstyle+xml"/>
  <Override PartName="/xl/charts/chart35.xml" ContentType="application/vnd.openxmlformats-officedocument.drawingml.chart+xml"/>
  <Override PartName="/xl/charts/style36.xml" ContentType="application/vnd.ms-office.chartstyle+xml"/>
  <Override PartName="/xl/charts/chart27.xml" ContentType="application/vnd.openxmlformats-officedocument.drawingml.chart+xml"/>
  <Override PartName="/xl/charts/colors8.xml" ContentType="application/vnd.ms-office.chartcolorstyle+xml"/>
  <Override PartName="/xl/charts/colors26.xml" ContentType="application/vnd.ms-office.chartcolorstyle+xml"/>
  <Override PartName="/xl/charts/style19.xml" ContentType="application/vnd.ms-office.chartstyle+xml"/>
  <Override PartName="/xl/charts/colors3.xml" ContentType="application/vnd.ms-office.chartcolorstyle+xml"/>
  <Override PartName="/xl/charts/chart21.xml" ContentType="application/vnd.openxmlformats-officedocument.drawingml.chart+xml"/>
  <Override PartName="/xl/charts/colors9.xml" ContentType="application/vnd.ms-office.chartcolorstyle+xml"/>
  <Override PartName="/xl/charts/style35.xml" ContentType="application/vnd.ms-office.chartstyle+xml"/>
  <Override PartName="/xl/charts/chart22.xml" ContentType="application/vnd.openxmlformats-officedocument.drawingml.chart+xml"/>
  <Override PartName="/xl/charts/colors20.xml" ContentType="application/vnd.ms-office.chartcolorstyle+xml"/>
  <Override PartName="/xl/charts/colors32.xml" ContentType="application/vnd.ms-office.chartcolorstyle+xml"/>
  <Override PartName="/xl/charts/style4.xml" ContentType="application/vnd.ms-office.chartstyle+xml"/>
  <Override PartName="/xl/charts/colors36.xml" ContentType="application/vnd.ms-office.chartcolorstyle+xml"/>
  <Override PartName="/xl/charts/style15.xml" ContentType="application/vnd.ms-office.chartstyle+xml"/>
  <Override PartName="/xl/charts/colors10.xml" ContentType="application/vnd.ms-office.chartcolorstyle+xml"/>
  <Override PartName="/xl/charts/colors27.xml" ContentType="application/vnd.ms-office.chartcolorstyle+xml"/>
  <Override PartName="/xl/charts/colors30.xml" ContentType="application/vnd.ms-office.chartcolorstyle+xml"/>
  <Override PartName="/xl/charts/chart5.xml" ContentType="application/vnd.openxmlformats-officedocument.drawingml.chart+xml"/>
  <Override PartName="/xl/charts/colors7.xml" ContentType="application/vnd.ms-office.chartcolorstyle+xml"/>
  <Override PartName="/xl/charts/style2.xml" ContentType="application/vnd.ms-office.chartstyle+xml"/>
  <Override PartName="/xl/charts/style37.xml" ContentType="application/vnd.ms-office.chartstyle+xml"/>
  <Override PartName="/xl/charts/style6.xml" ContentType="application/vnd.ms-office.chartstyle+xml"/>
  <Override PartName="/xl/charts/chart3.xml" ContentType="application/vnd.openxmlformats-officedocument.drawingml.chart+xml"/>
  <Override PartName="/xl/charts/chart9.xml" ContentType="application/vnd.openxmlformats-officedocument.drawingml.chart+xml"/>
  <Override PartName="/xl/charts/colors15.xml" ContentType="application/vnd.ms-office.chartcolorstyle+xml"/>
  <Override PartName="/xl/charts/chart34.xml" ContentType="application/vnd.openxmlformats-officedocument.drawingml.chart+xml"/>
  <Override PartName="/xl/charts/colors33.xml" ContentType="application/vnd.ms-office.chartcolorstyle+xml"/>
  <Override PartName="/xl/charts/chart26.xml" ContentType="application/vnd.openxmlformats-officedocument.drawingml.chart+xml"/>
  <Override PartName="/xl/charts/chart33.xml" ContentType="application/vnd.openxmlformats-officedocument.drawingml.chart+xml"/>
  <Override PartName="/xl/charts/colors4.xml" ContentType="application/vnd.ms-office.chartcolorstyle+xml"/>
  <Override PartName="/xl/charts/style7.xml" ContentType="application/vnd.ms-office.chartstyle+xml"/>
  <Override PartName="/xl/charts/chart8.xml" ContentType="application/vnd.openxmlformats-officedocument.drawingml.chart+xml"/>
  <Override PartName="/xl/charts/chart12.xml" ContentType="application/vnd.openxmlformats-officedocument.drawingml.chart+xml"/>
  <Override PartName="/xl/charts/style1.xml" ContentType="application/vnd.ms-office.chartstyle+xml"/>
  <Override PartName="/xl/charts/colors24.xml" ContentType="application/vnd.ms-office.chartcolorstyle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Функции принадлежности" sheetId="1" state="visible" r:id="rId3"/>
    <sheet name="Лог. операции" sheetId="2" state="visible" r:id="rId4"/>
    <sheet name="Проверки" sheetId="3" state="visible" r:id="rId5"/>
    <sheet name="Возраст и машины" sheetId="4" state="visible" r:id="rId6"/>
  </sheets>
  <definedNames>
    <definedName function="false" hidden="false" localSheetId="2" name="A" vbProcedure="false">Проверки!$F$2:$F$203</definedName>
    <definedName function="false" hidden="false" localSheetId="2" name="B" vbProcedure="false">Проверки!$G$2:$G$203</definedName>
    <definedName function="false" hidden="false" localSheetId="2" name="f_C" vbProcedure="false">Проверки!$H$2:$H$203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<sst xmlns="http://schemas.openxmlformats.org/spreadsheetml/2006/main" count="185" uniqueCount="111">
  <si>
    <t xml:space="preserve">x</t>
  </si>
  <si>
    <t xml:space="preserve">Треугольная функция</t>
  </si>
  <si>
    <t xml:space="preserve">Трапецевидная функция</t>
  </si>
  <si>
    <t xml:space="preserve">Гаусс</t>
  </si>
  <si>
    <t xml:space="preserve">Колокол</t>
  </si>
  <si>
    <t xml:space="preserve">Сигмоидная функция</t>
  </si>
  <si>
    <t xml:space="preserve">S-функция</t>
  </si>
  <si>
    <t xml:space="preserve">Z-функция</t>
  </si>
  <si>
    <t xml:space="preserve">Параметры для треугольной функции</t>
  </si>
  <si>
    <t xml:space="preserve">a</t>
  </si>
  <si>
    <t xml:space="preserve">b</t>
  </si>
  <si>
    <t xml:space="preserve">c</t>
  </si>
  <si>
    <t xml:space="preserve">Параметры для трапецевидной функции</t>
  </si>
  <si>
    <t xml:space="preserve">d</t>
  </si>
  <si>
    <t xml:space="preserve">Параметры для функции Гаусса</t>
  </si>
  <si>
    <t xml:space="preserve">с</t>
  </si>
  <si>
    <t xml:space="preserve">sigma</t>
  </si>
  <si>
    <t xml:space="preserve">Параметры для функции "Колокол"</t>
  </si>
  <si>
    <t xml:space="preserve">Параметры для сигмоидной функции</t>
  </si>
  <si>
    <t xml:space="preserve">Параметры для S-функции</t>
  </si>
  <si>
    <t xml:space="preserve">Параметры для Z-функции</t>
  </si>
  <si>
    <t xml:space="preserve">Дизьюнкция</t>
  </si>
  <si>
    <t xml:space="preserve">Коньюнкция</t>
  </si>
  <si>
    <t xml:space="preserve">Дополнение А</t>
  </si>
  <si>
    <t xml:space="preserve">Разность</t>
  </si>
  <si>
    <t xml:space="preserve">Дизъюнктивная сумма</t>
  </si>
  <si>
    <t xml:space="preserve">A и неA</t>
  </si>
  <si>
    <t xml:space="preserve">A или неA</t>
  </si>
  <si>
    <t xml:space="preserve">Алгебраическое умножение</t>
  </si>
  <si>
    <t xml:space="preserve">Умножение (нормировка)</t>
  </si>
  <si>
    <t xml:space="preserve">Алгебр. Сумма</t>
  </si>
  <si>
    <t xml:space="preserve">Концентрирование</t>
  </si>
  <si>
    <t xml:space="preserve">Растяжение</t>
  </si>
  <si>
    <t xml:space="preserve">Исходные функции</t>
  </si>
  <si>
    <t xml:space="preserve">Конъюнкция относительно дизъюнкции</t>
  </si>
  <si>
    <t xml:space="preserve">Дизъюнкция относительно конъюнкции</t>
  </si>
  <si>
    <t xml:space="preserve">Сложение относительно умножения</t>
  </si>
  <si>
    <t xml:space="preserve">Умножение относительно сложения</t>
  </si>
  <si>
    <t xml:space="preserve">Сложение относительно дизъюнкции</t>
  </si>
  <si>
    <t xml:space="preserve">Сложение относительно конъюнкции</t>
  </si>
  <si>
    <t xml:space="preserve">Умножение относительно дизъюнкции</t>
  </si>
  <si>
    <t xml:space="preserve">Умножение относительно конъюнкции</t>
  </si>
  <si>
    <t xml:space="preserve">Отрицание дизъюнкции</t>
  </si>
  <si>
    <t xml:space="preserve">Отрицание конъюнкции</t>
  </si>
  <si>
    <t xml:space="preserve">Отрицание умножения</t>
  </si>
  <si>
    <t xml:space="preserve">Отрицание сложения</t>
  </si>
  <si>
    <r>
      <rPr>
        <b val="true"/>
        <sz val="11"/>
        <color theme="1"/>
        <rFont val="Calibri"/>
        <family val="2"/>
        <charset val="204"/>
      </rPr>
      <t xml:space="preserve">А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(В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С)</t>
    </r>
  </si>
  <si>
    <r>
      <rPr>
        <b val="true"/>
        <sz val="11"/>
        <color theme="1"/>
        <rFont val="Calibri"/>
        <family val="2"/>
        <charset val="204"/>
      </rPr>
      <t xml:space="preserve">(А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В)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(А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С)</t>
    </r>
  </si>
  <si>
    <t xml:space="preserve">Сравнение</t>
  </si>
  <si>
    <r>
      <rPr>
        <b val="true"/>
        <sz val="11"/>
        <color theme="1"/>
        <rFont val="Calibri"/>
        <family val="2"/>
        <charset val="204"/>
      </rPr>
      <t xml:space="preserve">А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(В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С)</t>
    </r>
  </si>
  <si>
    <r>
      <rPr>
        <b val="true"/>
        <sz val="11"/>
        <color theme="1"/>
        <rFont val="Calibri"/>
        <family val="2"/>
        <charset val="204"/>
      </rPr>
      <t xml:space="preserve">(А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В)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(А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С)</t>
    </r>
  </si>
  <si>
    <t xml:space="preserve">А + (В * С)</t>
  </si>
  <si>
    <t xml:space="preserve">(А + В) * (А + С)</t>
  </si>
  <si>
    <t xml:space="preserve">А * (В + С)</t>
  </si>
  <si>
    <t xml:space="preserve">(А * В) + (А * С)</t>
  </si>
  <si>
    <r>
      <rPr>
        <b val="true"/>
        <sz val="11"/>
        <color theme="1"/>
        <rFont val="Calibri"/>
        <family val="2"/>
        <charset val="204"/>
      </rPr>
      <t xml:space="preserve">А + (В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С)</t>
    </r>
  </si>
  <si>
    <r>
      <rPr>
        <b val="true"/>
        <sz val="11"/>
        <color theme="1"/>
        <rFont val="Calibri"/>
        <family val="2"/>
        <charset val="204"/>
      </rPr>
      <t xml:space="preserve">(А + В)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(А + С)</t>
    </r>
  </si>
  <si>
    <r>
      <rPr>
        <b val="true"/>
        <sz val="11"/>
        <color theme="1"/>
        <rFont val="Calibri"/>
        <family val="2"/>
        <charset val="204"/>
      </rPr>
      <t xml:space="preserve">А + (В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С)</t>
    </r>
  </si>
  <si>
    <r>
      <rPr>
        <b val="true"/>
        <sz val="11"/>
        <color theme="1"/>
        <rFont val="Calibri"/>
        <family val="2"/>
        <charset val="204"/>
      </rPr>
      <t xml:space="preserve">(А + В)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(А + С)</t>
    </r>
  </si>
  <si>
    <r>
      <rPr>
        <b val="true"/>
        <sz val="11"/>
        <color theme="1"/>
        <rFont val="Calibri"/>
        <family val="2"/>
        <charset val="204"/>
      </rPr>
      <t xml:space="preserve">А * (В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С)</t>
    </r>
  </si>
  <si>
    <r>
      <rPr>
        <b val="true"/>
        <sz val="11"/>
        <color theme="1"/>
        <rFont val="Calibri"/>
        <family val="2"/>
        <charset val="204"/>
      </rPr>
      <t xml:space="preserve">(А * В)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(А * С)</t>
    </r>
  </si>
  <si>
    <r>
      <rPr>
        <b val="true"/>
        <sz val="11"/>
        <color theme="1"/>
        <rFont val="Calibri"/>
        <family val="2"/>
        <charset val="204"/>
      </rPr>
      <t xml:space="preserve">А * (В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С)</t>
    </r>
  </si>
  <si>
    <r>
      <rPr>
        <b val="true"/>
        <sz val="11"/>
        <color theme="1"/>
        <rFont val="Calibri"/>
        <family val="2"/>
        <charset val="204"/>
      </rPr>
      <t xml:space="preserve">(А * В)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(А * С)</t>
    </r>
  </si>
  <si>
    <r>
      <rPr>
        <b val="true"/>
        <sz val="11"/>
        <color theme="1"/>
        <rFont val="Calibri"/>
        <family val="2"/>
        <charset val="204"/>
      </rPr>
      <t xml:space="preserve">⌐(А </t>
    </r>
    <r>
      <rPr>
        <b val="true"/>
        <sz val="11"/>
        <color theme="1"/>
        <rFont val="Noto Sans"/>
        <family val="2"/>
      </rPr>
      <t xml:space="preserve">ꓴ </t>
    </r>
    <r>
      <rPr>
        <b val="true"/>
        <sz val="11"/>
        <color theme="1"/>
        <rFont val="Calibri"/>
        <family val="2"/>
        <charset val="204"/>
      </rPr>
      <t xml:space="preserve">В)</t>
    </r>
  </si>
  <si>
    <r>
      <rPr>
        <b val="true"/>
        <sz val="11"/>
        <color theme="1"/>
        <rFont val="Calibri"/>
        <family val="2"/>
        <charset val="204"/>
      </rPr>
      <t xml:space="preserve">⌐А </t>
    </r>
    <r>
      <rPr>
        <b val="true"/>
        <sz val="11"/>
        <color theme="1"/>
        <rFont val="Noto Sans"/>
        <family val="2"/>
      </rPr>
      <t xml:space="preserve">ꓵ ⌐</t>
    </r>
    <r>
      <rPr>
        <b val="true"/>
        <sz val="11"/>
        <color theme="1"/>
        <rFont val="Calibri"/>
        <family val="2"/>
        <charset val="204"/>
      </rPr>
      <t xml:space="preserve">В</t>
    </r>
  </si>
  <si>
    <r>
      <rPr>
        <b val="true"/>
        <sz val="11"/>
        <color theme="1"/>
        <rFont val="Calibri"/>
        <family val="2"/>
        <charset val="204"/>
      </rPr>
      <t xml:space="preserve">⌐(А </t>
    </r>
    <r>
      <rPr>
        <b val="true"/>
        <sz val="11"/>
        <color theme="1"/>
        <rFont val="Noto Sans"/>
        <family val="2"/>
      </rPr>
      <t xml:space="preserve">ꓵ </t>
    </r>
    <r>
      <rPr>
        <b val="true"/>
        <sz val="11"/>
        <color theme="1"/>
        <rFont val="Calibri"/>
        <family val="2"/>
        <charset val="204"/>
      </rPr>
      <t xml:space="preserve">В)</t>
    </r>
  </si>
  <si>
    <r>
      <rPr>
        <b val="true"/>
        <sz val="11"/>
        <color theme="1"/>
        <rFont val="Calibri"/>
        <family val="2"/>
        <charset val="204"/>
      </rPr>
      <t xml:space="preserve">⌐А </t>
    </r>
    <r>
      <rPr>
        <b val="true"/>
        <sz val="11"/>
        <color theme="1"/>
        <rFont val="Noto Sans"/>
        <family val="2"/>
      </rPr>
      <t xml:space="preserve">ꓴ ⌐</t>
    </r>
    <r>
      <rPr>
        <b val="true"/>
        <sz val="11"/>
        <color theme="1"/>
        <rFont val="Calibri"/>
        <family val="2"/>
        <charset val="204"/>
      </rPr>
      <t xml:space="preserve">В</t>
    </r>
  </si>
  <si>
    <t xml:space="preserve">⌐(А * В)</t>
  </si>
  <si>
    <t xml:space="preserve">⌐А + ⌐В</t>
  </si>
  <si>
    <t xml:space="preserve">⌐(А + В)</t>
  </si>
  <si>
    <t xml:space="preserve">⌐А * ⌐В</t>
  </si>
  <si>
    <t xml:space="preserve">возраст</t>
  </si>
  <si>
    <t xml:space="preserve">старость</t>
  </si>
  <si>
    <t xml:space="preserve">стоимость автомобиля</t>
  </si>
  <si>
    <t xml:space="preserve">низкий уровень дохода</t>
  </si>
  <si>
    <t xml:space="preserve">средний уровень дохода</t>
  </si>
  <si>
    <t xml:space="preserve">высокий уровень дохода</t>
  </si>
  <si>
    <t xml:space="preserve">Новые автомобили до 1 500 000 рублей купить в Москве в автосалоне АвтоГЕРМЕС</t>
  </si>
  <si>
    <r>
      <rPr>
        <b val="true"/>
        <sz val="10"/>
        <color theme="1"/>
        <rFont val="Arial"/>
        <family val="2"/>
        <charset val="204"/>
      </rPr>
      <t xml:space="preserve">Lada Granta</t>
    </r>
    <r>
      <rPr>
        <sz val="10"/>
        <color theme="1"/>
        <rFont val="Arial"/>
        <family val="2"/>
        <charset val="204"/>
      </rPr>
      <t xml:space="preserve"> 2025 </t>
    </r>
  </si>
  <si>
    <t xml:space="preserve">от 1 114 000</t>
  </si>
  <si>
    <t xml:space="preserve">Z - функция</t>
  </si>
  <si>
    <r>
      <rPr>
        <b val="true"/>
        <sz val="10"/>
        <color theme="1"/>
        <rFont val="Arial"/>
        <family val="2"/>
        <charset val="204"/>
      </rPr>
      <t xml:space="preserve">Lada Niva Travel</t>
    </r>
    <r>
      <rPr>
        <sz val="10"/>
        <color theme="1"/>
        <rFont val="Arial"/>
        <family val="2"/>
        <charset val="204"/>
      </rPr>
      <t xml:space="preserve"> 2025 года, NEW Classic, двигатель 1,8 л, бензин, механика, полный привод. Цена — от 1 219 000 рублей</t>
    </r>
  </si>
  <si>
    <r>
      <rPr>
        <b val="true"/>
        <sz val="10"/>
        <color theme="1"/>
        <rFont val="Arial"/>
        <family val="2"/>
        <charset val="204"/>
      </rPr>
      <t xml:space="preserve">Lada Iskra</t>
    </r>
    <r>
      <rPr>
        <sz val="10"/>
        <color theme="1"/>
        <rFont val="Arial"/>
        <family val="2"/>
        <charset val="204"/>
      </rPr>
      <t xml:space="preserve"> 2025 года, Enjoy, двигатель 1,6 л, бензин, механика, передний привод. </t>
    </r>
  </si>
  <si>
    <t xml:space="preserve">Цена — от 1 347 000 рублей.</t>
  </si>
  <si>
    <r>
      <rPr>
        <b val="true"/>
        <sz val="10"/>
        <color theme="1"/>
        <rFont val="Arial"/>
        <family val="2"/>
        <charset val="204"/>
      </rPr>
      <t xml:space="preserve">Hyundai Solaris II Рестайлинг</t>
    </r>
    <r>
      <rPr>
        <sz val="10"/>
        <color theme="1"/>
        <rFont val="Arial"/>
        <family val="2"/>
        <charset val="204"/>
      </rPr>
      <t xml:space="preserve"> 2020 года, седан, пробег 204 762 км, двигатель 1,6 л, 123 л.с., бензин, передний привод, автомат. </t>
    </r>
  </si>
  <si>
    <t xml:space="preserve">Цена — 1 270 000 рублей.</t>
  </si>
  <si>
    <t xml:space="preserve">Chery Tiggo 8 Pro Max</t>
  </si>
  <si>
    <t xml:space="preserve">2 790 000 руб.</t>
  </si>
  <si>
    <t xml:space="preserve">AC T9 Urban 2.0TGDI, Серый металлик, 2025 г., №196691</t>
  </si>
  <si>
    <t xml:space="preserve">3 459 000 руб.</t>
  </si>
  <si>
    <t xml:space="preserve">GEELY EX5 EM-i Max, Зеленый металлик, 2025 г., №191667</t>
  </si>
  <si>
    <t xml:space="preserve">3 369 990 руб.</t>
  </si>
  <si>
    <t xml:space="preserve">от 0 до 18</t>
  </si>
  <si>
    <t xml:space="preserve">Продажа автомобилей в России. Подержанные авто, новые. Купить автомобиль б/у от 7 000 000 рублей.</t>
  </si>
  <si>
    <t xml:space="preserve">от 18 до 44</t>
  </si>
  <si>
    <t xml:space="preserve">S - функция</t>
  </si>
  <si>
    <t xml:space="preserve">Audi Q3 Sportback</t>
  </si>
  <si>
    <t xml:space="preserve">5 850 000 руб.</t>
  </si>
  <si>
    <t xml:space="preserve">от 45 до 59</t>
  </si>
  <si>
    <t xml:space="preserve">Сигма</t>
  </si>
  <si>
    <t xml:space="preserve">Mercedes-Benz S-Class, 2021 год</t>
  </si>
  <si>
    <t xml:space="preserve">7 600 000 руб.</t>
  </si>
  <si>
    <t xml:space="preserve">от 60 до 74</t>
  </si>
  <si>
    <t xml:space="preserve">Volvo XC60, 2025 год</t>
  </si>
  <si>
    <t xml:space="preserve">8 500 000 руб.</t>
  </si>
  <si>
    <t xml:space="preserve">от 75 до 90</t>
  </si>
  <si>
    <t xml:space="preserve">Гаусса</t>
  </si>
  <si>
    <t xml:space="preserve">от 90</t>
  </si>
  <si>
    <t xml:space="preserve">а</t>
  </si>
  <si>
    <t xml:space="preserve">с </t>
  </si>
  <si>
    <t xml:space="preserve">сигма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</si>
</sst>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0"/>
      <charset val="1"/>
    </font>
    <font>
      <sz val="14"/>
      <color rgb="FF595959"/>
      <name val="Calibri"/>
      <family val="2"/>
    </font>
    <font>
      <sz val="9"/>
      <color rgb="FF595959"/>
      <name val="Calibri"/>
      <family val="2"/>
    </font>
    <font>
      <sz val="13"/>
      <color rgb="FF000000"/>
      <name val="Arial"/>
      <family val="2"/>
    </font>
    <font>
      <sz val="10"/>
      <color rgb="FF000000"/>
      <name val="Arial"/>
      <family val="2"/>
    </font>
    <font>
      <b val="true"/>
      <sz val="11"/>
      <color theme="1"/>
      <name val="Calibri"/>
      <family val="2"/>
      <charset val="204"/>
    </font>
    <font>
      <b val="true"/>
      <sz val="11"/>
      <color theme="1"/>
      <name val="Noto Sans"/>
      <family val="2"/>
    </font>
    <font>
      <u val="single"/>
      <sz val="11"/>
      <color theme="10"/>
      <name val="Calibri"/>
      <family val="2"/>
      <charset val="1"/>
    </font>
    <font>
      <b val="true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b val="true"/>
      <sz val="9"/>
      <color rgb="FF333333"/>
      <name val="Roboto"/>
      <family val="0"/>
      <charset val="1"/>
    </font>
    <font>
      <sz val="10"/>
      <color rgb="FF333333"/>
      <name val="Calibri"/>
      <family val="2"/>
      <charset val="204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5999"/>
        <bgColor rgb="FFFBE5D6"/>
      </patternFill>
    </fill>
    <fill>
      <patternFill patternType="solid">
        <fgColor theme="5" tint="0.3999"/>
        <bgColor rgb="FFF8CBAD"/>
      </patternFill>
    </fill>
    <fill>
      <patternFill patternType="solid">
        <fgColor theme="3" tint="0.3999"/>
        <bgColor rgb="FF808080"/>
      </patternFill>
    </fill>
    <fill>
      <patternFill patternType="solid">
        <fgColor theme="5" tint="0.7999"/>
        <bgColor rgb="FFFFE699"/>
      </patternFill>
    </fill>
    <fill>
      <patternFill patternType="solid">
        <fgColor theme="9" tint="0.5999"/>
        <bgColor rgb="FFD9D9D9"/>
      </patternFill>
    </fill>
    <fill>
      <patternFill patternType="solid">
        <fgColor theme="5" tint="0.5999"/>
        <bgColor rgb="FFFFE699"/>
      </patternFill>
    </fill>
    <fill>
      <patternFill patternType="solid">
        <fgColor theme="4" tint="0.5999"/>
        <bgColor rgb="FFD9D9D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D32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7030A0"/>
      <rgbColor rgb="FFFBE5D6"/>
      <rgbColor rgb="FFD9D9D9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3B3B3"/>
      <rgbColor rgb="FFF4B183"/>
      <rgbColor rgb="FFCC99FF"/>
      <rgbColor rgb="FFF8CBAD"/>
      <rgbColor rgb="FF3366FF"/>
      <rgbColor rgb="FF33CCCC"/>
      <rgbColor rgb="FF92D050"/>
      <rgbColor rgb="FFFFC000"/>
      <rgbColor rgb="FFFF9900"/>
      <rgbColor rgb="FFED7D31"/>
      <rgbColor rgb="FF595959"/>
      <rgbColor rgb="FF8497B0"/>
      <rgbColor rgb="FF004586"/>
      <rgbColor rgb="FF339966"/>
      <rgbColor rgb="FF003300"/>
      <rgbColor rgb="FF333300"/>
      <rgbColor rgb="FFFF420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10.xml.rels><?xml version="1.0" encoding="UTF-8"?>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
</Relationships>
</file>

<file path=xl/charts/_rels/chart11.xml.rels><?xml version="1.0" encoding="UTF-8"?>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
</Relationships>
</file>

<file path=xl/charts/_rels/chart12.xml.rels><?xml version="1.0" encoding="UTF-8"?>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
</Relationships>
</file>

<file path=xl/charts/_rels/chart13.xml.rels><?xml version="1.0" encoding="UTF-8"?>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
</Relationships>
</file>

<file path=xl/charts/_rels/chart14.xml.rels><?xml version="1.0" encoding="UTF-8"?>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
</Relationships>
</file>

<file path=xl/charts/_rels/chart15.xml.rels><?xml version="1.0" encoding="UTF-8"?>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
</Relationships>
</file>

<file path=xl/charts/_rels/chart16.xml.rels><?xml version="1.0" encoding="UTF-8"?>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
</Relationships>
</file>

<file path=xl/charts/_rels/chart17.xml.rels><?xml version="1.0" encoding="UTF-8"?>
<Relationships xmlns="http://schemas.openxmlformats.org/package/2006/relationships"><Relationship Id="rId1" Type="http://schemas.microsoft.com/office/2011/relationships/chartStyle" Target="style17.xml"/><Relationship Id="rId2" Type="http://schemas.microsoft.com/office/2011/relationships/chartColorStyle" Target="colors17.xml"/>
</Relationships>
</file>

<file path=xl/charts/_rels/chart18.xml.rels><?xml version="1.0" encoding="UTF-8"?>
<Relationships xmlns="http://schemas.openxmlformats.org/package/2006/relationships"><Relationship Id="rId1" Type="http://schemas.microsoft.com/office/2011/relationships/chartStyle" Target="style18.xml"/><Relationship Id="rId2" Type="http://schemas.microsoft.com/office/2011/relationships/chartColorStyle" Target="colors18.xml"/>
</Relationships>
</file>

<file path=xl/charts/_rels/chart19.xml.rels><?xml version="1.0" encoding="UTF-8"?>
<Relationships xmlns="http://schemas.openxmlformats.org/package/2006/relationships"><Relationship Id="rId1" Type="http://schemas.microsoft.com/office/2011/relationships/chartStyle" Target="style19.xml"/><Relationship Id="rId2" Type="http://schemas.microsoft.com/office/2011/relationships/chartColorStyle" Target="colors19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20.xml.rels><?xml version="1.0" encoding="UTF-8"?>
<Relationships xmlns="http://schemas.openxmlformats.org/package/2006/relationships"><Relationship Id="rId1" Type="http://schemas.microsoft.com/office/2011/relationships/chartStyle" Target="style20.xml"/><Relationship Id="rId2" Type="http://schemas.microsoft.com/office/2011/relationships/chartColorStyle" Target="colors20.xml"/>
</Relationships>
</file>

<file path=xl/charts/_rels/chart21.xml.rels><?xml version="1.0" encoding="UTF-8"?>
<Relationships xmlns="http://schemas.openxmlformats.org/package/2006/relationships"><Relationship Id="rId1" Type="http://schemas.microsoft.com/office/2011/relationships/chartStyle" Target="style21.xml"/><Relationship Id="rId2" Type="http://schemas.microsoft.com/office/2011/relationships/chartColorStyle" Target="colors21.xml"/>
</Relationships>
</file>

<file path=xl/charts/_rels/chart22.xml.rels><?xml version="1.0" encoding="UTF-8"?>
<Relationships xmlns="http://schemas.openxmlformats.org/package/2006/relationships"><Relationship Id="rId1" Type="http://schemas.microsoft.com/office/2011/relationships/chartStyle" Target="style22.xml"/><Relationship Id="rId2" Type="http://schemas.microsoft.com/office/2011/relationships/chartColorStyle" Target="colors22.xml"/>
</Relationships>
</file>

<file path=xl/charts/_rels/chart23.xml.rels><?xml version="1.0" encoding="UTF-8"?>
<Relationships xmlns="http://schemas.openxmlformats.org/package/2006/relationships"><Relationship Id="rId1" Type="http://schemas.microsoft.com/office/2011/relationships/chartStyle" Target="style23.xml"/><Relationship Id="rId2" Type="http://schemas.microsoft.com/office/2011/relationships/chartColorStyle" Target="colors23.xml"/>
</Relationships>
</file>

<file path=xl/charts/_rels/chart24.xml.rels><?xml version="1.0" encoding="UTF-8"?>
<Relationships xmlns="http://schemas.openxmlformats.org/package/2006/relationships"><Relationship Id="rId1" Type="http://schemas.microsoft.com/office/2011/relationships/chartStyle" Target="style24.xml"/><Relationship Id="rId2" Type="http://schemas.microsoft.com/office/2011/relationships/chartColorStyle" Target="colors24.xml"/>
</Relationships>
</file>

<file path=xl/charts/_rels/chart25.xml.rels><?xml version="1.0" encoding="UTF-8"?>
<Relationships xmlns="http://schemas.openxmlformats.org/package/2006/relationships"><Relationship Id="rId1" Type="http://schemas.microsoft.com/office/2011/relationships/chartStyle" Target="style25.xml"/><Relationship Id="rId2" Type="http://schemas.microsoft.com/office/2011/relationships/chartColorStyle" Target="colors25.xml"/>
</Relationships>
</file>

<file path=xl/charts/_rels/chart26.xml.rels><?xml version="1.0" encoding="UTF-8"?>
<Relationships xmlns="http://schemas.openxmlformats.org/package/2006/relationships"><Relationship Id="rId1" Type="http://schemas.microsoft.com/office/2011/relationships/chartStyle" Target="style26.xml"/><Relationship Id="rId2" Type="http://schemas.microsoft.com/office/2011/relationships/chartColorStyle" Target="colors26.xml"/>
</Relationships>
</file>

<file path=xl/charts/_rels/chart27.xml.rels><?xml version="1.0" encoding="UTF-8"?>
<Relationships xmlns="http://schemas.openxmlformats.org/package/2006/relationships"><Relationship Id="rId1" Type="http://schemas.microsoft.com/office/2011/relationships/chartStyle" Target="style27.xml"/><Relationship Id="rId2" Type="http://schemas.microsoft.com/office/2011/relationships/chartColorStyle" Target="colors27.xml"/>
</Relationships>
</file>

<file path=xl/charts/_rels/chart28.xml.rels><?xml version="1.0" encoding="UTF-8"?>
<Relationships xmlns="http://schemas.openxmlformats.org/package/2006/relationships"><Relationship Id="rId1" Type="http://schemas.microsoft.com/office/2011/relationships/chartStyle" Target="style28.xml"/><Relationship Id="rId2" Type="http://schemas.microsoft.com/office/2011/relationships/chartColorStyle" Target="colors28.xml"/>
</Relationships>
</file>

<file path=xl/charts/_rels/chart29.xml.rels><?xml version="1.0" encoding="UTF-8"?>
<Relationships xmlns="http://schemas.openxmlformats.org/package/2006/relationships"><Relationship Id="rId1" Type="http://schemas.microsoft.com/office/2011/relationships/chartStyle" Target="style29.xml"/><Relationship Id="rId2" Type="http://schemas.microsoft.com/office/2011/relationships/chartColorStyle" Target="colors29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_rels/chart30.xml.rels><?xml version="1.0" encoding="UTF-8"?>
<Relationships xmlns="http://schemas.openxmlformats.org/package/2006/relationships"><Relationship Id="rId1" Type="http://schemas.microsoft.com/office/2011/relationships/chartStyle" Target="style30.xml"/><Relationship Id="rId2" Type="http://schemas.microsoft.com/office/2011/relationships/chartColorStyle" Target="colors30.xml"/>
</Relationships>
</file>

<file path=xl/charts/_rels/chart31.xml.rels><?xml version="1.0" encoding="UTF-8"?>
<Relationships xmlns="http://schemas.openxmlformats.org/package/2006/relationships"><Relationship Id="rId1" Type="http://schemas.microsoft.com/office/2011/relationships/chartStyle" Target="style31.xml"/><Relationship Id="rId2" Type="http://schemas.microsoft.com/office/2011/relationships/chartColorStyle" Target="colors31.xml"/>
</Relationships>
</file>

<file path=xl/charts/_rels/chart32.xml.rels><?xml version="1.0" encoding="UTF-8"?>
<Relationships xmlns="http://schemas.openxmlformats.org/package/2006/relationships"><Relationship Id="rId1" Type="http://schemas.microsoft.com/office/2011/relationships/chartStyle" Target="style32.xml"/><Relationship Id="rId2" Type="http://schemas.microsoft.com/office/2011/relationships/chartColorStyle" Target="colors32.xml"/>
</Relationships>
</file>

<file path=xl/charts/_rels/chart33.xml.rels><?xml version="1.0" encoding="UTF-8"?>
<Relationships xmlns="http://schemas.openxmlformats.org/package/2006/relationships"><Relationship Id="rId1" Type="http://schemas.microsoft.com/office/2011/relationships/chartStyle" Target="style33.xml"/><Relationship Id="rId2" Type="http://schemas.microsoft.com/office/2011/relationships/chartColorStyle" Target="colors33.xml"/>
</Relationships>
</file>

<file path=xl/charts/_rels/chart34.xml.rels><?xml version="1.0" encoding="UTF-8"?>
<Relationships xmlns="http://schemas.openxmlformats.org/package/2006/relationships"><Relationship Id="rId1" Type="http://schemas.microsoft.com/office/2011/relationships/chartStyle" Target="style34.xml"/><Relationship Id="rId2" Type="http://schemas.microsoft.com/office/2011/relationships/chartColorStyle" Target="colors34.xml"/>
</Relationships>
</file>

<file path=xl/charts/_rels/chart35.xml.rels><?xml version="1.0" encoding="UTF-8"?>
<Relationships xmlns="http://schemas.openxmlformats.org/package/2006/relationships"><Relationship Id="rId1" Type="http://schemas.microsoft.com/office/2011/relationships/chartStyle" Target="style35.xml"/><Relationship Id="rId2" Type="http://schemas.microsoft.com/office/2011/relationships/chartColorStyle" Target="colors35.xml"/>
</Relationships>
</file>

<file path=xl/charts/_rels/chart36.xml.rels><?xml version="1.0" encoding="UTF-8"?>
<Relationships xmlns="http://schemas.openxmlformats.org/package/2006/relationships"><Relationship Id="rId1" Type="http://schemas.microsoft.com/office/2011/relationships/chartStyle" Target="style36.xml"/><Relationship Id="rId2" Type="http://schemas.microsoft.com/office/2011/relationships/chartColorStyle" Target="colors36.xml"/>
</Relationships>
</file>

<file path=xl/charts/_rels/chart37.xml.rels><?xml version="1.0" encoding="UTF-8"?>
<Relationships xmlns="http://schemas.openxmlformats.org/package/2006/relationships"><Relationship Id="rId1" Type="http://schemas.microsoft.com/office/2011/relationships/chartStyle" Target="style37.xml"/><Relationship Id="rId2" Type="http://schemas.microsoft.com/office/2011/relationships/chartColorStyle" Target="colors37.xml"/>
</Relationships>
</file>

<file path=xl/charts/_rels/chart4.xml.rels><?xml version="1.0" encoding="UTF-8"?>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
</Relationships>
</file>

<file path=xl/charts/_rels/chart5.xml.rels><?xml version="1.0" encoding="UTF-8"?>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
</Relationships>
</file>

<file path=xl/charts/_rels/chart6.xml.rels><?xml version="1.0" encoding="UTF-8"?>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
</Relationships>
</file>

<file path=xl/charts/_rels/chart7.xml.rels><?xml version="1.0" encoding="UTF-8"?>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
</Relationships>
</file>

<file path=xl/charts/_rels/chart8.xml.rels><?xml version="1.0" encoding="UTF-8"?>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
</Relationships>
</file>

<file path=xl/charts/_rels/chart9.xml.rels><?xml version="1.0" encoding="UTF-8"?>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532508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004586"/>
            </a:solidFill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solidFill>
              <a:srgbClr val="FF0000"/>
            </a:solidFill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105198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0.985714285714286</c:v>
                </c:pt>
                <c:pt idx="22">
                  <c:v>0.971428571428571</c:v>
                </c:pt>
                <c:pt idx="23">
                  <c:v>0.957142857142857</c:v>
                </c:pt>
                <c:pt idx="24">
                  <c:v>0.942857142857143</c:v>
                </c:pt>
                <c:pt idx="25">
                  <c:v>0.928571428571429</c:v>
                </c:pt>
                <c:pt idx="26">
                  <c:v>0.914285714285714</c:v>
                </c:pt>
                <c:pt idx="27">
                  <c:v>0.9</c:v>
                </c:pt>
                <c:pt idx="28">
                  <c:v>0.885714285714286</c:v>
                </c:pt>
                <c:pt idx="29">
                  <c:v>0.871428571428571</c:v>
                </c:pt>
                <c:pt idx="30">
                  <c:v>0.857142857142857</c:v>
                </c:pt>
                <c:pt idx="31">
                  <c:v>0.842857142857143</c:v>
                </c:pt>
                <c:pt idx="32">
                  <c:v>0.828571428571429</c:v>
                </c:pt>
                <c:pt idx="33">
                  <c:v>0.814285714285714</c:v>
                </c:pt>
                <c:pt idx="34">
                  <c:v>0.8</c:v>
                </c:pt>
                <c:pt idx="35">
                  <c:v>0.785714285714286</c:v>
                </c:pt>
                <c:pt idx="36">
                  <c:v>0.771428571428571</c:v>
                </c:pt>
                <c:pt idx="37">
                  <c:v>0.757142857142857</c:v>
                </c:pt>
                <c:pt idx="38">
                  <c:v>0.742857142857143</c:v>
                </c:pt>
                <c:pt idx="39">
                  <c:v>0.728571428571429</c:v>
                </c:pt>
                <c:pt idx="40">
                  <c:v>0.714285714285714</c:v>
                </c:pt>
                <c:pt idx="41">
                  <c:v>0.7</c:v>
                </c:pt>
                <c:pt idx="42">
                  <c:v>0.685714285714286</c:v>
                </c:pt>
                <c:pt idx="43">
                  <c:v>0.671428571428572</c:v>
                </c:pt>
                <c:pt idx="44">
                  <c:v>0.657142857142857</c:v>
                </c:pt>
                <c:pt idx="45">
                  <c:v>0.642857142857143</c:v>
                </c:pt>
                <c:pt idx="46">
                  <c:v>0.628571428571429</c:v>
                </c:pt>
                <c:pt idx="47">
                  <c:v>0.614285714285714</c:v>
                </c:pt>
                <c:pt idx="48">
                  <c:v>0.6</c:v>
                </c:pt>
                <c:pt idx="49">
                  <c:v>0.585714285714286</c:v>
                </c:pt>
                <c:pt idx="50">
                  <c:v>0.571428571428571</c:v>
                </c:pt>
                <c:pt idx="51">
                  <c:v>0.557142857142857</c:v>
                </c:pt>
                <c:pt idx="52">
                  <c:v>0.542857142857143</c:v>
                </c:pt>
                <c:pt idx="53">
                  <c:v>0.528571428571429</c:v>
                </c:pt>
                <c:pt idx="54">
                  <c:v>0.514285714285714</c:v>
                </c:pt>
                <c:pt idx="55">
                  <c:v>0.5</c:v>
                </c:pt>
                <c:pt idx="56">
                  <c:v>0.485714285714286</c:v>
                </c:pt>
                <c:pt idx="57">
                  <c:v>0.471428571428571</c:v>
                </c:pt>
                <c:pt idx="58">
                  <c:v>0.457142857142857</c:v>
                </c:pt>
                <c:pt idx="59">
                  <c:v>0.442857142857143</c:v>
                </c:pt>
                <c:pt idx="60">
                  <c:v>0.428571428571429</c:v>
                </c:pt>
                <c:pt idx="61">
                  <c:v>0.414285714285714</c:v>
                </c:pt>
                <c:pt idx="62">
                  <c:v>0.4</c:v>
                </c:pt>
                <c:pt idx="63">
                  <c:v>0.385714285714286</c:v>
                </c:pt>
                <c:pt idx="64">
                  <c:v>0.371428571428571</c:v>
                </c:pt>
                <c:pt idx="65">
                  <c:v>0.357142857142857</c:v>
                </c:pt>
                <c:pt idx="66">
                  <c:v>0.342857142857143</c:v>
                </c:pt>
                <c:pt idx="67">
                  <c:v>0.328571428571429</c:v>
                </c:pt>
                <c:pt idx="68">
                  <c:v>0.314285714285714</c:v>
                </c:pt>
                <c:pt idx="69">
                  <c:v>0.3</c:v>
                </c:pt>
                <c:pt idx="70">
                  <c:v>0.285714285714286</c:v>
                </c:pt>
                <c:pt idx="71">
                  <c:v>0.271428571428571</c:v>
                </c:pt>
                <c:pt idx="72">
                  <c:v>0.257142857142857</c:v>
                </c:pt>
                <c:pt idx="73">
                  <c:v>0.242857142857143</c:v>
                </c:pt>
                <c:pt idx="74">
                  <c:v>0.228571428571429</c:v>
                </c:pt>
                <c:pt idx="75">
                  <c:v>0.214285714285714</c:v>
                </c:pt>
                <c:pt idx="76">
                  <c:v>0.2</c:v>
                </c:pt>
                <c:pt idx="77">
                  <c:v>0.185714285714286</c:v>
                </c:pt>
                <c:pt idx="78">
                  <c:v>0.171428571428571</c:v>
                </c:pt>
                <c:pt idx="79">
                  <c:v>0.157142857142857</c:v>
                </c:pt>
                <c:pt idx="80">
                  <c:v>0.142857142857143</c:v>
                </c:pt>
                <c:pt idx="81">
                  <c:v>0.128571428571429</c:v>
                </c:pt>
                <c:pt idx="82">
                  <c:v>0.114285714285714</c:v>
                </c:pt>
                <c:pt idx="83">
                  <c:v>0.0999999999999999</c:v>
                </c:pt>
                <c:pt idx="84">
                  <c:v>0.0857142857142856</c:v>
                </c:pt>
                <c:pt idx="85">
                  <c:v>0.0714285714285714</c:v>
                </c:pt>
                <c:pt idx="86">
                  <c:v>0.0571428571428572</c:v>
                </c:pt>
                <c:pt idx="87">
                  <c:v>0.0428571428571429</c:v>
                </c:pt>
                <c:pt idx="88">
                  <c:v>0.0285714285714285</c:v>
                </c:pt>
                <c:pt idx="89">
                  <c:v>0.0142857142857142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</c:v>
                </c:pt>
                <c:pt idx="122">
                  <c:v>0.0399999999999998</c:v>
                </c:pt>
                <c:pt idx="123">
                  <c:v>0.0600000000000002</c:v>
                </c:pt>
                <c:pt idx="124">
                  <c:v>0.0800000000000001</c:v>
                </c:pt>
                <c:pt idx="125">
                  <c:v>0.1</c:v>
                </c:pt>
                <c:pt idx="126">
                  <c:v>0.12</c:v>
                </c:pt>
                <c:pt idx="127">
                  <c:v>0.14</c:v>
                </c:pt>
                <c:pt idx="128">
                  <c:v>0.16</c:v>
                </c:pt>
                <c:pt idx="129">
                  <c:v>0.18</c:v>
                </c:pt>
                <c:pt idx="130">
                  <c:v>0.2</c:v>
                </c:pt>
                <c:pt idx="131">
                  <c:v>0.22</c:v>
                </c:pt>
                <c:pt idx="132">
                  <c:v>0.24</c:v>
                </c:pt>
                <c:pt idx="133">
                  <c:v>0.26</c:v>
                </c:pt>
                <c:pt idx="134">
                  <c:v>0.28</c:v>
                </c:pt>
                <c:pt idx="135">
                  <c:v>0.3</c:v>
                </c:pt>
                <c:pt idx="136">
                  <c:v>0.32</c:v>
                </c:pt>
                <c:pt idx="137">
                  <c:v>0.34</c:v>
                </c:pt>
                <c:pt idx="138">
                  <c:v>0.36</c:v>
                </c:pt>
                <c:pt idx="139">
                  <c:v>0.38</c:v>
                </c:pt>
                <c:pt idx="140">
                  <c:v>0.4</c:v>
                </c:pt>
                <c:pt idx="141">
                  <c:v>0.42</c:v>
                </c:pt>
                <c:pt idx="142">
                  <c:v>0.44</c:v>
                </c:pt>
                <c:pt idx="143">
                  <c:v>0.46</c:v>
                </c:pt>
                <c:pt idx="144">
                  <c:v>0.48</c:v>
                </c:pt>
                <c:pt idx="145">
                  <c:v>0.5</c:v>
                </c:pt>
                <c:pt idx="146">
                  <c:v>0.52</c:v>
                </c:pt>
                <c:pt idx="147">
                  <c:v>0.54</c:v>
                </c:pt>
                <c:pt idx="148">
                  <c:v>0.56</c:v>
                </c:pt>
                <c:pt idx="149">
                  <c:v>0.58</c:v>
                </c:pt>
                <c:pt idx="150">
                  <c:v>0.6</c:v>
                </c:pt>
                <c:pt idx="151">
                  <c:v>0.62</c:v>
                </c:pt>
                <c:pt idx="152">
                  <c:v>0.64</c:v>
                </c:pt>
                <c:pt idx="153">
                  <c:v>0.66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0.74</c:v>
                </c:pt>
                <c:pt idx="158">
                  <c:v>0.76</c:v>
                </c:pt>
                <c:pt idx="159">
                  <c:v>0.78</c:v>
                </c:pt>
                <c:pt idx="160">
                  <c:v>0.8</c:v>
                </c:pt>
                <c:pt idx="161">
                  <c:v>0.82</c:v>
                </c:pt>
                <c:pt idx="162">
                  <c:v>0.84</c:v>
                </c:pt>
                <c:pt idx="163">
                  <c:v>0.86</c:v>
                </c:pt>
                <c:pt idx="164">
                  <c:v>0.88</c:v>
                </c:pt>
                <c:pt idx="165">
                  <c:v>0.9</c:v>
                </c:pt>
                <c:pt idx="166">
                  <c:v>0.92</c:v>
                </c:pt>
                <c:pt idx="167">
                  <c:v>0.94</c:v>
                </c:pt>
                <c:pt idx="168">
                  <c:v>0.96</c:v>
                </c:pt>
                <c:pt idx="169">
                  <c:v>0.98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1080930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004586"/>
            </a:solidFill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solidFill>
              <a:srgbClr val="FF0000"/>
            </a:solidFill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44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0.398829074604396</c:v>
                </c:pt>
                <c:pt idx="53">
                  <c:v>0.348942154688914</c:v>
                </c:pt>
                <c:pt idx="54">
                  <c:v>0.300927701796115</c:v>
                </c:pt>
                <c:pt idx="55">
                  <c:v>0.255735811041221</c:v>
                </c:pt>
                <c:pt idx="56">
                  <c:v>0.214139531632817</c:v>
                </c:pt>
                <c:pt idx="57">
                  <c:v>0.176684308484051</c:v>
                </c:pt>
                <c:pt idx="58">
                  <c:v>0.143668573157285</c:v>
                </c:pt>
                <c:pt idx="59">
                  <c:v>0.115154535815881</c:v>
                </c:pt>
                <c:pt idx="60">
                  <c:v>0.0910023995450574</c:v>
                </c:pt>
                <c:pt idx="61">
                  <c:v>0.0709182456881722</c:v>
                </c:pt>
                <c:pt idx="62">
                  <c:v>0.0545058558754343</c:v>
                </c:pt>
                <c:pt idx="63">
                  <c:v>0.0413148502319649</c:v>
                </c:pt>
                <c:pt idx="64">
                  <c:v>0.0308804904780283</c:v>
                </c:pt>
                <c:pt idx="65">
                  <c:v>0.0227532978666333</c:v>
                </c:pt>
                <c:pt idx="66">
                  <c:v>0.0165187091186496</c:v>
                </c:pt>
                <c:pt idx="67">
                  <c:v>0.0118082081401281</c:v>
                </c:pt>
                <c:pt idx="68">
                  <c:v>0.00830386228022007</c:v>
                </c:pt>
                <c:pt idx="69">
                  <c:v>0.0057381934322851</c:v>
                </c:pt>
                <c:pt idx="70">
                  <c:v>0.00389105058365757</c:v>
                </c:pt>
                <c:pt idx="71">
                  <c:v>0.00258478761864189</c:v>
                </c:pt>
                <c:pt idx="72">
                  <c:v>0.00167868980111285</c:v>
                </c:pt>
                <c:pt idx="73">
                  <c:v>0.00106328433645297</c:v>
                </c:pt>
                <c:pt idx="74">
                  <c:v>0.000654930784561136</c:v>
                </c:pt>
                <c:pt idx="75">
                  <c:v>0.000390913201480214</c:v>
                </c:pt>
                <c:pt idx="76">
                  <c:v>0.000225136841051188</c:v>
                </c:pt>
                <c:pt idx="77">
                  <c:v>0.000124455139025814</c:v>
                </c:pt>
                <c:pt idx="78">
                  <c:v>6.56056956103157E-005</c:v>
                </c:pt>
                <c:pt idx="79">
                  <c:v>3.27074996728793E-005</c:v>
                </c:pt>
                <c:pt idx="80">
                  <c:v>1.52585562354091E-005</c:v>
                </c:pt>
                <c:pt idx="81">
                  <c:v>6.56836521195636E-006</c:v>
                </c:pt>
                <c:pt idx="82">
                  <c:v>2.5599934464493E-006</c:v>
                </c:pt>
                <c:pt idx="83">
                  <c:v>8.79638050732545E-007</c:v>
                </c:pt>
                <c:pt idx="84">
                  <c:v>2.56288996691723E-007</c:v>
                </c:pt>
                <c:pt idx="85">
                  <c:v>5.96046412226769E-008</c:v>
                </c:pt>
                <c:pt idx="86">
                  <c:v>9.99999982820299E-009</c:v>
                </c:pt>
                <c:pt idx="87">
                  <c:v>1.00112917955641E-009</c:v>
                </c:pt>
                <c:pt idx="88">
                  <c:v>3.90625309876214E-011</c:v>
                </c:pt>
                <c:pt idx="89">
                  <c:v>1.52544643583497E-013</c:v>
                </c:pt>
                <c:pt idx="90">
                  <c:v>0</c:v>
                </c:pt>
                <c:pt idx="91">
                  <c:v>1.52544643583497E-013</c:v>
                </c:pt>
                <c:pt idx="92">
                  <c:v>3.90625309876214E-011</c:v>
                </c:pt>
                <c:pt idx="93">
                  <c:v>1.00112917955641E-009</c:v>
                </c:pt>
                <c:pt idx="94">
                  <c:v>9.99999982820299E-009</c:v>
                </c:pt>
                <c:pt idx="95">
                  <c:v>5.96046412226769E-008</c:v>
                </c:pt>
                <c:pt idx="96">
                  <c:v>2.56288996691723E-007</c:v>
                </c:pt>
                <c:pt idx="97">
                  <c:v>8.79638050732545E-007</c:v>
                </c:pt>
                <c:pt idx="98">
                  <c:v>2.5599934464493E-006</c:v>
                </c:pt>
                <c:pt idx="99">
                  <c:v>6.56836521195636E-006</c:v>
                </c:pt>
                <c:pt idx="100">
                  <c:v>1.52585562354091E-005</c:v>
                </c:pt>
                <c:pt idx="101">
                  <c:v>3.27074996728793E-005</c:v>
                </c:pt>
                <c:pt idx="102">
                  <c:v>6.56056956103157E-005</c:v>
                </c:pt>
                <c:pt idx="103">
                  <c:v>0.000124455139025814</c:v>
                </c:pt>
                <c:pt idx="104">
                  <c:v>0.000225136841051188</c:v>
                </c:pt>
                <c:pt idx="105">
                  <c:v>0.000390913201480214</c:v>
                </c:pt>
                <c:pt idx="106">
                  <c:v>0.000654930784561136</c:v>
                </c:pt>
                <c:pt idx="107">
                  <c:v>0.00106328433645297</c:v>
                </c:pt>
                <c:pt idx="108">
                  <c:v>0.00167868980111285</c:v>
                </c:pt>
                <c:pt idx="109">
                  <c:v>0.00258478761864189</c:v>
                </c:pt>
                <c:pt idx="110">
                  <c:v>0.00389105058365757</c:v>
                </c:pt>
                <c:pt idx="111">
                  <c:v>0.0057381934322851</c:v>
                </c:pt>
                <c:pt idx="112">
                  <c:v>0.00830386228022007</c:v>
                </c:pt>
                <c:pt idx="113">
                  <c:v>0.0118082081401281</c:v>
                </c:pt>
                <c:pt idx="114">
                  <c:v>0.0165187091186496</c:v>
                </c:pt>
                <c:pt idx="115">
                  <c:v>0.0227532978666333</c:v>
                </c:pt>
                <c:pt idx="116">
                  <c:v>0.0308804904780283</c:v>
                </c:pt>
                <c:pt idx="117">
                  <c:v>0.0413148502319647</c:v>
                </c:pt>
                <c:pt idx="118">
                  <c:v>0.0545058558754344</c:v>
                </c:pt>
                <c:pt idx="119">
                  <c:v>0.0709182456881722</c:v>
                </c:pt>
                <c:pt idx="120">
                  <c:v>0.0910023995450574</c:v>
                </c:pt>
                <c:pt idx="121">
                  <c:v>0.115154535815881</c:v>
                </c:pt>
                <c:pt idx="122">
                  <c:v>0.143668573157284</c:v>
                </c:pt>
                <c:pt idx="123">
                  <c:v>0.176684308484052</c:v>
                </c:pt>
                <c:pt idx="124">
                  <c:v>0.214139531632817</c:v>
                </c:pt>
                <c:pt idx="125">
                  <c:v>0.255735811041221</c:v>
                </c:pt>
                <c:pt idx="126">
                  <c:v>0.300927701796115</c:v>
                </c:pt>
                <c:pt idx="127">
                  <c:v>0.348942154688914</c:v>
                </c:pt>
                <c:pt idx="128">
                  <c:v>0.398829074604397</c:v>
                </c:pt>
                <c:pt idx="129">
                  <c:v>0.449536780805183</c:v>
                </c:pt>
                <c:pt idx="130">
                  <c:v>0.5</c:v>
                </c:pt>
                <c:pt idx="131">
                  <c:v>0.549225255194867</c:v>
                </c:pt>
                <c:pt idx="132">
                  <c:v>0.596360046552206</c:v>
                </c:pt>
                <c:pt idx="133">
                  <c:v>0.640737213418178</c:v>
                </c:pt>
                <c:pt idx="134">
                  <c:v>0.681892238317263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6273390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004586"/>
            </a:solidFill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solidFill>
              <a:srgbClr val="FF0000"/>
            </a:solidFill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880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0.542857142857143</c:v>
                </c:pt>
                <c:pt idx="53">
                  <c:v>0.528571428571429</c:v>
                </c:pt>
                <c:pt idx="54">
                  <c:v>0.514285714285714</c:v>
                </c:pt>
                <c:pt idx="55">
                  <c:v>0.5</c:v>
                </c:pt>
                <c:pt idx="56">
                  <c:v>0.485714285714286</c:v>
                </c:pt>
                <c:pt idx="57">
                  <c:v>0.471428571428571</c:v>
                </c:pt>
                <c:pt idx="58">
                  <c:v>0.457142857142857</c:v>
                </c:pt>
                <c:pt idx="59">
                  <c:v>0.442857142857143</c:v>
                </c:pt>
                <c:pt idx="60">
                  <c:v>0.428571428571429</c:v>
                </c:pt>
                <c:pt idx="61">
                  <c:v>0.414285714285714</c:v>
                </c:pt>
                <c:pt idx="62">
                  <c:v>0.4</c:v>
                </c:pt>
                <c:pt idx="63">
                  <c:v>0.385714285714286</c:v>
                </c:pt>
                <c:pt idx="64">
                  <c:v>0.371428571428571</c:v>
                </c:pt>
                <c:pt idx="65">
                  <c:v>0.357142857142857</c:v>
                </c:pt>
                <c:pt idx="66">
                  <c:v>0.342857142857143</c:v>
                </c:pt>
                <c:pt idx="67">
                  <c:v>0.328571428571429</c:v>
                </c:pt>
                <c:pt idx="68">
                  <c:v>0.314285714285714</c:v>
                </c:pt>
                <c:pt idx="69">
                  <c:v>0.3</c:v>
                </c:pt>
                <c:pt idx="70">
                  <c:v>0.285714285714286</c:v>
                </c:pt>
                <c:pt idx="71">
                  <c:v>0.271428571428571</c:v>
                </c:pt>
                <c:pt idx="72">
                  <c:v>0.257142857142857</c:v>
                </c:pt>
                <c:pt idx="73">
                  <c:v>0.242857142857143</c:v>
                </c:pt>
                <c:pt idx="74">
                  <c:v>0.228571428571429</c:v>
                </c:pt>
                <c:pt idx="75">
                  <c:v>0.214285714285714</c:v>
                </c:pt>
                <c:pt idx="76">
                  <c:v>0.2</c:v>
                </c:pt>
                <c:pt idx="77">
                  <c:v>0.185714285714286</c:v>
                </c:pt>
                <c:pt idx="78">
                  <c:v>0.171428571428571</c:v>
                </c:pt>
                <c:pt idx="79">
                  <c:v>0.157142857142857</c:v>
                </c:pt>
                <c:pt idx="80">
                  <c:v>0.142857142857143</c:v>
                </c:pt>
                <c:pt idx="81">
                  <c:v>0.128571428571429</c:v>
                </c:pt>
                <c:pt idx="82">
                  <c:v>0.114285714285714</c:v>
                </c:pt>
                <c:pt idx="83">
                  <c:v>0.0999999999999999</c:v>
                </c:pt>
                <c:pt idx="84">
                  <c:v>0.0857142857142856</c:v>
                </c:pt>
                <c:pt idx="85">
                  <c:v>0.0714285714285714</c:v>
                </c:pt>
                <c:pt idx="86">
                  <c:v>0.0571428571428572</c:v>
                </c:pt>
                <c:pt idx="87">
                  <c:v>0.0428571428571429</c:v>
                </c:pt>
                <c:pt idx="88">
                  <c:v>0.0285714285714285</c:v>
                </c:pt>
                <c:pt idx="89">
                  <c:v>0.0142857142857142</c:v>
                </c:pt>
                <c:pt idx="90">
                  <c:v>0</c:v>
                </c:pt>
                <c:pt idx="91">
                  <c:v>1.52544643583497E-013</c:v>
                </c:pt>
                <c:pt idx="92">
                  <c:v>3.90625309876214E-011</c:v>
                </c:pt>
                <c:pt idx="93">
                  <c:v>1.00112917955641E-009</c:v>
                </c:pt>
                <c:pt idx="94">
                  <c:v>9.99999982820299E-009</c:v>
                </c:pt>
                <c:pt idx="95">
                  <c:v>5.96046412226769E-008</c:v>
                </c:pt>
                <c:pt idx="96">
                  <c:v>2.56288996691723E-007</c:v>
                </c:pt>
                <c:pt idx="97">
                  <c:v>8.79638050732545E-007</c:v>
                </c:pt>
                <c:pt idx="98">
                  <c:v>2.5599934464493E-006</c:v>
                </c:pt>
                <c:pt idx="99">
                  <c:v>6.56836521195636E-006</c:v>
                </c:pt>
                <c:pt idx="100">
                  <c:v>1.52585562354091E-005</c:v>
                </c:pt>
                <c:pt idx="101">
                  <c:v>3.27074996728793E-005</c:v>
                </c:pt>
                <c:pt idx="102">
                  <c:v>6.56056956103157E-005</c:v>
                </c:pt>
                <c:pt idx="103">
                  <c:v>0.000124455139025814</c:v>
                </c:pt>
                <c:pt idx="104">
                  <c:v>0.000225136841051188</c:v>
                </c:pt>
                <c:pt idx="105">
                  <c:v>0.000390913201480214</c:v>
                </c:pt>
                <c:pt idx="106">
                  <c:v>0.000654930784561136</c:v>
                </c:pt>
                <c:pt idx="107">
                  <c:v>0.00106328433645297</c:v>
                </c:pt>
                <c:pt idx="108">
                  <c:v>0.00167868980111285</c:v>
                </c:pt>
                <c:pt idx="109">
                  <c:v>0.00258478761864189</c:v>
                </c:pt>
                <c:pt idx="110">
                  <c:v>0.00389105058365757</c:v>
                </c:pt>
                <c:pt idx="111">
                  <c:v>0.0057381934322851</c:v>
                </c:pt>
                <c:pt idx="112">
                  <c:v>0.00830386228022007</c:v>
                </c:pt>
                <c:pt idx="113">
                  <c:v>0.0118082081401281</c:v>
                </c:pt>
                <c:pt idx="114">
                  <c:v>0.0165187091186496</c:v>
                </c:pt>
                <c:pt idx="115">
                  <c:v>0.0227532978666333</c:v>
                </c:pt>
                <c:pt idx="116">
                  <c:v>0.0308804904780283</c:v>
                </c:pt>
                <c:pt idx="117">
                  <c:v>0.0413148502319647</c:v>
                </c:pt>
                <c:pt idx="118">
                  <c:v>0.0545058558754344</c:v>
                </c:pt>
                <c:pt idx="119">
                  <c:v>0.0709182456881722</c:v>
                </c:pt>
                <c:pt idx="120">
                  <c:v>0.0910023995450574</c:v>
                </c:pt>
                <c:pt idx="121">
                  <c:v>0.115154535815881</c:v>
                </c:pt>
                <c:pt idx="122">
                  <c:v>0.143668573157284</c:v>
                </c:pt>
                <c:pt idx="123">
                  <c:v>0.176684308484052</c:v>
                </c:pt>
                <c:pt idx="124">
                  <c:v>0.214139531632817</c:v>
                </c:pt>
                <c:pt idx="125">
                  <c:v>0.255735811041221</c:v>
                </c:pt>
                <c:pt idx="126">
                  <c:v>0.300927701796115</c:v>
                </c:pt>
                <c:pt idx="127">
                  <c:v>0.348942154688914</c:v>
                </c:pt>
                <c:pt idx="128">
                  <c:v>0.398829074604397</c:v>
                </c:pt>
                <c:pt idx="129">
                  <c:v>0.449536780805183</c:v>
                </c:pt>
                <c:pt idx="130">
                  <c:v>0.5</c:v>
                </c:pt>
                <c:pt idx="131">
                  <c:v>0.549225255194867</c:v>
                </c:pt>
                <c:pt idx="132">
                  <c:v>0.596360046552206</c:v>
                </c:pt>
                <c:pt idx="133">
                  <c:v>0.640737213418178</c:v>
                </c:pt>
                <c:pt idx="134">
                  <c:v>0.681892238317263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1320347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004586"/>
            </a:solidFill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solidFill>
              <a:srgbClr val="FFC000"/>
            </a:solidFill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0.985714285714286</c:v>
                </c:pt>
                <c:pt idx="22">
                  <c:v>0.971428571428571</c:v>
                </c:pt>
                <c:pt idx="23">
                  <c:v>0.957142857142857</c:v>
                </c:pt>
                <c:pt idx="24">
                  <c:v>0.942857142857143</c:v>
                </c:pt>
                <c:pt idx="25">
                  <c:v>0.928571428571429</c:v>
                </c:pt>
                <c:pt idx="26">
                  <c:v>0.914285714285714</c:v>
                </c:pt>
                <c:pt idx="27">
                  <c:v>0.9</c:v>
                </c:pt>
                <c:pt idx="28">
                  <c:v>0.885714285714286</c:v>
                </c:pt>
                <c:pt idx="29">
                  <c:v>0.871428571428571</c:v>
                </c:pt>
                <c:pt idx="30">
                  <c:v>0.857142857142857</c:v>
                </c:pt>
                <c:pt idx="31">
                  <c:v>0.842857142857143</c:v>
                </c:pt>
                <c:pt idx="32">
                  <c:v>0.828571428571429</c:v>
                </c:pt>
                <c:pt idx="33">
                  <c:v>0.814285714285714</c:v>
                </c:pt>
                <c:pt idx="34">
                  <c:v>0.8</c:v>
                </c:pt>
                <c:pt idx="35">
                  <c:v>0.785714285714286</c:v>
                </c:pt>
                <c:pt idx="36">
                  <c:v>0.771428571428571</c:v>
                </c:pt>
                <c:pt idx="37">
                  <c:v>0.757142857142857</c:v>
                </c:pt>
                <c:pt idx="38">
                  <c:v>0.742857142857143</c:v>
                </c:pt>
                <c:pt idx="39">
                  <c:v>0.728571428571429</c:v>
                </c:pt>
                <c:pt idx="40">
                  <c:v>0.714285714285714</c:v>
                </c:pt>
                <c:pt idx="41">
                  <c:v>0.7</c:v>
                </c:pt>
                <c:pt idx="42">
                  <c:v>0.685714285714286</c:v>
                </c:pt>
                <c:pt idx="43">
                  <c:v>0.671428571428572</c:v>
                </c:pt>
                <c:pt idx="44">
                  <c:v>0.657142857142857</c:v>
                </c:pt>
                <c:pt idx="45">
                  <c:v>0.642857142857143</c:v>
                </c:pt>
                <c:pt idx="46">
                  <c:v>0.628571428571429</c:v>
                </c:pt>
                <c:pt idx="47">
                  <c:v>0.614285714285714</c:v>
                </c:pt>
                <c:pt idx="48">
                  <c:v>0.6</c:v>
                </c:pt>
                <c:pt idx="49">
                  <c:v>0.585714285714286</c:v>
                </c:pt>
                <c:pt idx="50">
                  <c:v>0.571428571428571</c:v>
                </c:pt>
                <c:pt idx="51">
                  <c:v>0.557142857142857</c:v>
                </c:pt>
                <c:pt idx="52">
                  <c:v>0.542857142857143</c:v>
                </c:pt>
                <c:pt idx="53">
                  <c:v>0.528571428571429</c:v>
                </c:pt>
                <c:pt idx="54">
                  <c:v>0.514285714285714</c:v>
                </c:pt>
                <c:pt idx="55">
                  <c:v>0.5</c:v>
                </c:pt>
                <c:pt idx="56">
                  <c:v>0.485714285714286</c:v>
                </c:pt>
                <c:pt idx="57">
                  <c:v>0.471428571428571</c:v>
                </c:pt>
                <c:pt idx="58">
                  <c:v>0.457142857142857</c:v>
                </c:pt>
                <c:pt idx="59">
                  <c:v>0.442857142857143</c:v>
                </c:pt>
                <c:pt idx="60">
                  <c:v>0.428571428571429</c:v>
                </c:pt>
                <c:pt idx="61">
                  <c:v>0.414285714285714</c:v>
                </c:pt>
                <c:pt idx="62">
                  <c:v>0.4</c:v>
                </c:pt>
                <c:pt idx="63">
                  <c:v>0.385714285714286</c:v>
                </c:pt>
                <c:pt idx="64">
                  <c:v>0.371428571428571</c:v>
                </c:pt>
                <c:pt idx="65">
                  <c:v>0.357142857142857</c:v>
                </c:pt>
                <c:pt idx="66">
                  <c:v>0.342857142857143</c:v>
                </c:pt>
                <c:pt idx="67">
                  <c:v>0.328571428571429</c:v>
                </c:pt>
                <c:pt idx="68">
                  <c:v>0.314285714285714</c:v>
                </c:pt>
                <c:pt idx="69">
                  <c:v>0.3</c:v>
                </c:pt>
                <c:pt idx="70">
                  <c:v>0.285714285714286</c:v>
                </c:pt>
                <c:pt idx="71">
                  <c:v>0.271428571428571</c:v>
                </c:pt>
                <c:pt idx="72">
                  <c:v>0.257142857142857</c:v>
                </c:pt>
                <c:pt idx="73">
                  <c:v>0.242857142857143</c:v>
                </c:pt>
                <c:pt idx="74">
                  <c:v>0.228571428571429</c:v>
                </c:pt>
                <c:pt idx="75">
                  <c:v>0.214285714285714</c:v>
                </c:pt>
                <c:pt idx="76">
                  <c:v>0.2</c:v>
                </c:pt>
                <c:pt idx="77">
                  <c:v>0.185714285714286</c:v>
                </c:pt>
                <c:pt idx="78">
                  <c:v>0.171428571428571</c:v>
                </c:pt>
                <c:pt idx="79">
                  <c:v>0.157142857142857</c:v>
                </c:pt>
                <c:pt idx="80">
                  <c:v>0.142857142857143</c:v>
                </c:pt>
                <c:pt idx="81">
                  <c:v>0.128571428571429</c:v>
                </c:pt>
                <c:pt idx="82">
                  <c:v>0.114285714285714</c:v>
                </c:pt>
                <c:pt idx="83">
                  <c:v>0.0999999999999999</c:v>
                </c:pt>
                <c:pt idx="84">
                  <c:v>0.0857142857142856</c:v>
                </c:pt>
                <c:pt idx="85">
                  <c:v>0.0714285714285714</c:v>
                </c:pt>
                <c:pt idx="86">
                  <c:v>0.0571428571428572</c:v>
                </c:pt>
                <c:pt idx="87">
                  <c:v>0.0428571428571429</c:v>
                </c:pt>
                <c:pt idx="88">
                  <c:v>0.0285714285714285</c:v>
                </c:pt>
                <c:pt idx="89">
                  <c:v>0.0142857142857142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</c:v>
                </c:pt>
                <c:pt idx="122">
                  <c:v>0.0399999999999998</c:v>
                </c:pt>
                <c:pt idx="123">
                  <c:v>0.0600000000000002</c:v>
                </c:pt>
                <c:pt idx="124">
                  <c:v>0.0800000000000001</c:v>
                </c:pt>
                <c:pt idx="125">
                  <c:v>0.1</c:v>
                </c:pt>
                <c:pt idx="126">
                  <c:v>0.12</c:v>
                </c:pt>
                <c:pt idx="127">
                  <c:v>0.14</c:v>
                </c:pt>
                <c:pt idx="128">
                  <c:v>0.16</c:v>
                </c:pt>
                <c:pt idx="129">
                  <c:v>0.18</c:v>
                </c:pt>
                <c:pt idx="130">
                  <c:v>0.2</c:v>
                </c:pt>
                <c:pt idx="131">
                  <c:v>0.22</c:v>
                </c:pt>
                <c:pt idx="132">
                  <c:v>0.24</c:v>
                </c:pt>
                <c:pt idx="133">
                  <c:v>0.26</c:v>
                </c:pt>
                <c:pt idx="134">
                  <c:v>0.28</c:v>
                </c:pt>
                <c:pt idx="135">
                  <c:v>0.3</c:v>
                </c:pt>
                <c:pt idx="136">
                  <c:v>0.32</c:v>
                </c:pt>
                <c:pt idx="137">
                  <c:v>0.34</c:v>
                </c:pt>
                <c:pt idx="138">
                  <c:v>0.36</c:v>
                </c:pt>
                <c:pt idx="139">
                  <c:v>0.38</c:v>
                </c:pt>
                <c:pt idx="140">
                  <c:v>0.4</c:v>
                </c:pt>
                <c:pt idx="141">
                  <c:v>0.42</c:v>
                </c:pt>
                <c:pt idx="142">
                  <c:v>0.44</c:v>
                </c:pt>
                <c:pt idx="143">
                  <c:v>0.46</c:v>
                </c:pt>
                <c:pt idx="144">
                  <c:v>0.48</c:v>
                </c:pt>
                <c:pt idx="145">
                  <c:v>0.5</c:v>
                </c:pt>
                <c:pt idx="146">
                  <c:v>0.52</c:v>
                </c:pt>
                <c:pt idx="147">
                  <c:v>0.54</c:v>
                </c:pt>
                <c:pt idx="148">
                  <c:v>0.56</c:v>
                </c:pt>
                <c:pt idx="149">
                  <c:v>0.58</c:v>
                </c:pt>
                <c:pt idx="150">
                  <c:v>0.6</c:v>
                </c:pt>
                <c:pt idx="151">
                  <c:v>0.62</c:v>
                </c:pt>
                <c:pt idx="152">
                  <c:v>0.64</c:v>
                </c:pt>
                <c:pt idx="153">
                  <c:v>0.66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0.74</c:v>
                </c:pt>
                <c:pt idx="158">
                  <c:v>0.76</c:v>
                </c:pt>
                <c:pt idx="159">
                  <c:v>0.78</c:v>
                </c:pt>
                <c:pt idx="160">
                  <c:v>0.8</c:v>
                </c:pt>
                <c:pt idx="161">
                  <c:v>0.82</c:v>
                </c:pt>
                <c:pt idx="162">
                  <c:v>0.84</c:v>
                </c:pt>
                <c:pt idx="163">
                  <c:v>0.86</c:v>
                </c:pt>
                <c:pt idx="164">
                  <c:v>0.88</c:v>
                </c:pt>
                <c:pt idx="165">
                  <c:v>0.9</c:v>
                </c:pt>
                <c:pt idx="166">
                  <c:v>0.92</c:v>
                </c:pt>
                <c:pt idx="167">
                  <c:v>0.94</c:v>
                </c:pt>
                <c:pt idx="168">
                  <c:v>0.96</c:v>
                </c:pt>
                <c:pt idx="169">
                  <c:v>0.98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solidFill>
              <a:srgbClr val="FF0000"/>
            </a:solidFill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0.485714285714286</c:v>
                </c:pt>
                <c:pt idx="57">
                  <c:v>0.471428571428571</c:v>
                </c:pt>
                <c:pt idx="58">
                  <c:v>0.457142857142857</c:v>
                </c:pt>
                <c:pt idx="59">
                  <c:v>0.442857142857143</c:v>
                </c:pt>
                <c:pt idx="60">
                  <c:v>0.428571428571429</c:v>
                </c:pt>
                <c:pt idx="61">
                  <c:v>0.414285714285714</c:v>
                </c:pt>
                <c:pt idx="62">
                  <c:v>0.4</c:v>
                </c:pt>
                <c:pt idx="63">
                  <c:v>0.385714285714286</c:v>
                </c:pt>
                <c:pt idx="64">
                  <c:v>0.371428571428571</c:v>
                </c:pt>
                <c:pt idx="65">
                  <c:v>0.357142857142857</c:v>
                </c:pt>
                <c:pt idx="66">
                  <c:v>0.342857142857143</c:v>
                </c:pt>
                <c:pt idx="67">
                  <c:v>0.328571428571429</c:v>
                </c:pt>
                <c:pt idx="68">
                  <c:v>0.314285714285714</c:v>
                </c:pt>
                <c:pt idx="69">
                  <c:v>0.3</c:v>
                </c:pt>
                <c:pt idx="70">
                  <c:v>0.285714285714286</c:v>
                </c:pt>
                <c:pt idx="71">
                  <c:v>0.271428571428571</c:v>
                </c:pt>
                <c:pt idx="72">
                  <c:v>0.257142857142857</c:v>
                </c:pt>
                <c:pt idx="73">
                  <c:v>0.242857142857143</c:v>
                </c:pt>
                <c:pt idx="74">
                  <c:v>0.228571428571429</c:v>
                </c:pt>
                <c:pt idx="75">
                  <c:v>0.214285714285714</c:v>
                </c:pt>
                <c:pt idx="76">
                  <c:v>0.2</c:v>
                </c:pt>
                <c:pt idx="77">
                  <c:v>0.185714285714286</c:v>
                </c:pt>
                <c:pt idx="78">
                  <c:v>0.171428571428571</c:v>
                </c:pt>
                <c:pt idx="79">
                  <c:v>0.157142857142857</c:v>
                </c:pt>
                <c:pt idx="80">
                  <c:v>0.142857142857143</c:v>
                </c:pt>
                <c:pt idx="81">
                  <c:v>0.128571428571429</c:v>
                </c:pt>
                <c:pt idx="82">
                  <c:v>0.114285714285714</c:v>
                </c:pt>
                <c:pt idx="83">
                  <c:v>0.0999999999999999</c:v>
                </c:pt>
                <c:pt idx="84">
                  <c:v>0.0857142857142856</c:v>
                </c:pt>
                <c:pt idx="85">
                  <c:v>0.0714285714285714</c:v>
                </c:pt>
                <c:pt idx="86">
                  <c:v>0.0571428571428572</c:v>
                </c:pt>
                <c:pt idx="87">
                  <c:v>0.0428571428571429</c:v>
                </c:pt>
                <c:pt idx="88">
                  <c:v>0.0285714285714285</c:v>
                </c:pt>
                <c:pt idx="89">
                  <c:v>0.0142857142857142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</c:v>
                </c:pt>
                <c:pt idx="122">
                  <c:v>0.0399999999999998</c:v>
                </c:pt>
                <c:pt idx="123">
                  <c:v>0.0600000000000002</c:v>
                </c:pt>
                <c:pt idx="124">
                  <c:v>0.0800000000000001</c:v>
                </c:pt>
                <c:pt idx="125">
                  <c:v>0.1</c:v>
                </c:pt>
                <c:pt idx="126">
                  <c:v>0.12</c:v>
                </c:pt>
                <c:pt idx="127">
                  <c:v>0.14</c:v>
                </c:pt>
                <c:pt idx="128">
                  <c:v>0.16</c:v>
                </c:pt>
                <c:pt idx="129">
                  <c:v>0.18</c:v>
                </c:pt>
                <c:pt idx="130">
                  <c:v>0.2</c:v>
                </c:pt>
                <c:pt idx="131">
                  <c:v>0.22</c:v>
                </c:pt>
                <c:pt idx="132">
                  <c:v>0.24</c:v>
                </c:pt>
                <c:pt idx="133">
                  <c:v>0.26</c:v>
                </c:pt>
                <c:pt idx="134">
                  <c:v>0.28</c:v>
                </c:pt>
                <c:pt idx="135">
                  <c:v>0.3</c:v>
                </c:pt>
                <c:pt idx="136">
                  <c:v>0.32</c:v>
                </c:pt>
                <c:pt idx="137">
                  <c:v>0.34</c:v>
                </c:pt>
                <c:pt idx="138">
                  <c:v>0.36</c:v>
                </c:pt>
                <c:pt idx="139">
                  <c:v>0.38</c:v>
                </c:pt>
                <c:pt idx="140">
                  <c:v>0.4</c:v>
                </c:pt>
                <c:pt idx="141">
                  <c:v>0.42</c:v>
                </c:pt>
                <c:pt idx="142">
                  <c:v>0.44</c:v>
                </c:pt>
                <c:pt idx="143">
                  <c:v>0.46</c:v>
                </c:pt>
                <c:pt idx="144">
                  <c:v>0.48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7352903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004586"/>
            </a:solidFill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solidFill>
              <a:srgbClr val="FFC000"/>
            </a:solidFill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0.985714285714286</c:v>
                </c:pt>
                <c:pt idx="22">
                  <c:v>0.971428571428571</c:v>
                </c:pt>
                <c:pt idx="23">
                  <c:v>0.957142857142857</c:v>
                </c:pt>
                <c:pt idx="24">
                  <c:v>0.942857142857143</c:v>
                </c:pt>
                <c:pt idx="25">
                  <c:v>0.928571428571429</c:v>
                </c:pt>
                <c:pt idx="26">
                  <c:v>0.914285714285714</c:v>
                </c:pt>
                <c:pt idx="27">
                  <c:v>0.9</c:v>
                </c:pt>
                <c:pt idx="28">
                  <c:v>0.885714285714286</c:v>
                </c:pt>
                <c:pt idx="29">
                  <c:v>0.871428571428571</c:v>
                </c:pt>
                <c:pt idx="30">
                  <c:v>0.857142857142857</c:v>
                </c:pt>
                <c:pt idx="31">
                  <c:v>0.842857142857143</c:v>
                </c:pt>
                <c:pt idx="32">
                  <c:v>0.828571428571429</c:v>
                </c:pt>
                <c:pt idx="33">
                  <c:v>0.814285714285714</c:v>
                </c:pt>
                <c:pt idx="34">
                  <c:v>0.8</c:v>
                </c:pt>
                <c:pt idx="35">
                  <c:v>0.785714285714286</c:v>
                </c:pt>
                <c:pt idx="36">
                  <c:v>0.771428571428571</c:v>
                </c:pt>
                <c:pt idx="37">
                  <c:v>0.757142857142857</c:v>
                </c:pt>
                <c:pt idx="38">
                  <c:v>0.742857142857143</c:v>
                </c:pt>
                <c:pt idx="39">
                  <c:v>0.728571428571429</c:v>
                </c:pt>
                <c:pt idx="40">
                  <c:v>0.714285714285714</c:v>
                </c:pt>
                <c:pt idx="41">
                  <c:v>0.7</c:v>
                </c:pt>
                <c:pt idx="42">
                  <c:v>0.685714285714286</c:v>
                </c:pt>
                <c:pt idx="43">
                  <c:v>0.671428571428572</c:v>
                </c:pt>
                <c:pt idx="44">
                  <c:v>0.657142857142857</c:v>
                </c:pt>
                <c:pt idx="45">
                  <c:v>0.642857142857143</c:v>
                </c:pt>
                <c:pt idx="46">
                  <c:v>0.628571428571429</c:v>
                </c:pt>
                <c:pt idx="47">
                  <c:v>0.614285714285714</c:v>
                </c:pt>
                <c:pt idx="48">
                  <c:v>0.6</c:v>
                </c:pt>
                <c:pt idx="49">
                  <c:v>0.585714285714286</c:v>
                </c:pt>
                <c:pt idx="50">
                  <c:v>0.571428571428571</c:v>
                </c:pt>
                <c:pt idx="51">
                  <c:v>0.557142857142857</c:v>
                </c:pt>
                <c:pt idx="52">
                  <c:v>0.542857142857143</c:v>
                </c:pt>
                <c:pt idx="53">
                  <c:v>0.528571428571429</c:v>
                </c:pt>
                <c:pt idx="54">
                  <c:v>0.514285714285714</c:v>
                </c:pt>
                <c:pt idx="55">
                  <c:v>0.5</c:v>
                </c:pt>
                <c:pt idx="56">
                  <c:v>0.485714285714286</c:v>
                </c:pt>
                <c:pt idx="57">
                  <c:v>0.471428571428571</c:v>
                </c:pt>
                <c:pt idx="58">
                  <c:v>0.457142857142857</c:v>
                </c:pt>
                <c:pt idx="59">
                  <c:v>0.442857142857143</c:v>
                </c:pt>
                <c:pt idx="60">
                  <c:v>0.428571428571429</c:v>
                </c:pt>
                <c:pt idx="61">
                  <c:v>0.414285714285714</c:v>
                </c:pt>
                <c:pt idx="62">
                  <c:v>0.4</c:v>
                </c:pt>
                <c:pt idx="63">
                  <c:v>0.385714285714286</c:v>
                </c:pt>
                <c:pt idx="64">
                  <c:v>0.371428571428571</c:v>
                </c:pt>
                <c:pt idx="65">
                  <c:v>0.357142857142857</c:v>
                </c:pt>
                <c:pt idx="66">
                  <c:v>0.342857142857143</c:v>
                </c:pt>
                <c:pt idx="67">
                  <c:v>0.328571428571429</c:v>
                </c:pt>
                <c:pt idx="68">
                  <c:v>0.314285714285714</c:v>
                </c:pt>
                <c:pt idx="69">
                  <c:v>0.3</c:v>
                </c:pt>
                <c:pt idx="70">
                  <c:v>0.285714285714286</c:v>
                </c:pt>
                <c:pt idx="71">
                  <c:v>0.271428571428571</c:v>
                </c:pt>
                <c:pt idx="72">
                  <c:v>0.257142857142857</c:v>
                </c:pt>
                <c:pt idx="73">
                  <c:v>0.242857142857143</c:v>
                </c:pt>
                <c:pt idx="74">
                  <c:v>0.228571428571429</c:v>
                </c:pt>
                <c:pt idx="75">
                  <c:v>0.214285714285714</c:v>
                </c:pt>
                <c:pt idx="76">
                  <c:v>0.2</c:v>
                </c:pt>
                <c:pt idx="77">
                  <c:v>0.185714285714286</c:v>
                </c:pt>
                <c:pt idx="78">
                  <c:v>0.171428571428571</c:v>
                </c:pt>
                <c:pt idx="79">
                  <c:v>0.157142857142857</c:v>
                </c:pt>
                <c:pt idx="80">
                  <c:v>0.142857142857143</c:v>
                </c:pt>
                <c:pt idx="81">
                  <c:v>0.128571428571429</c:v>
                </c:pt>
                <c:pt idx="82">
                  <c:v>0.114285714285714</c:v>
                </c:pt>
                <c:pt idx="83">
                  <c:v>0.0999999999999999</c:v>
                </c:pt>
                <c:pt idx="84">
                  <c:v>0.0857142857142856</c:v>
                </c:pt>
                <c:pt idx="85">
                  <c:v>0.0714285714285714</c:v>
                </c:pt>
                <c:pt idx="86">
                  <c:v>0.0571428571428572</c:v>
                </c:pt>
                <c:pt idx="87">
                  <c:v>0.0428571428571429</c:v>
                </c:pt>
                <c:pt idx="88">
                  <c:v>0.0285714285714285</c:v>
                </c:pt>
                <c:pt idx="89">
                  <c:v>0.0142857142857142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</c:v>
                </c:pt>
                <c:pt idx="122">
                  <c:v>0.0399999999999998</c:v>
                </c:pt>
                <c:pt idx="123">
                  <c:v>0.0600000000000002</c:v>
                </c:pt>
                <c:pt idx="124">
                  <c:v>0.0800000000000001</c:v>
                </c:pt>
                <c:pt idx="125">
                  <c:v>0.1</c:v>
                </c:pt>
                <c:pt idx="126">
                  <c:v>0.12</c:v>
                </c:pt>
                <c:pt idx="127">
                  <c:v>0.14</c:v>
                </c:pt>
                <c:pt idx="128">
                  <c:v>0.16</c:v>
                </c:pt>
                <c:pt idx="129">
                  <c:v>0.18</c:v>
                </c:pt>
                <c:pt idx="130">
                  <c:v>0.2</c:v>
                </c:pt>
                <c:pt idx="131">
                  <c:v>0.22</c:v>
                </c:pt>
                <c:pt idx="132">
                  <c:v>0.24</c:v>
                </c:pt>
                <c:pt idx="133">
                  <c:v>0.26</c:v>
                </c:pt>
                <c:pt idx="134">
                  <c:v>0.28</c:v>
                </c:pt>
                <c:pt idx="135">
                  <c:v>0.3</c:v>
                </c:pt>
                <c:pt idx="136">
                  <c:v>0.32</c:v>
                </c:pt>
                <c:pt idx="137">
                  <c:v>0.34</c:v>
                </c:pt>
                <c:pt idx="138">
                  <c:v>0.36</c:v>
                </c:pt>
                <c:pt idx="139">
                  <c:v>0.38</c:v>
                </c:pt>
                <c:pt idx="140">
                  <c:v>0.4</c:v>
                </c:pt>
                <c:pt idx="141">
                  <c:v>0.42</c:v>
                </c:pt>
                <c:pt idx="142">
                  <c:v>0.44</c:v>
                </c:pt>
                <c:pt idx="143">
                  <c:v>0.46</c:v>
                </c:pt>
                <c:pt idx="144">
                  <c:v>0.48</c:v>
                </c:pt>
                <c:pt idx="145">
                  <c:v>0.5</c:v>
                </c:pt>
                <c:pt idx="146">
                  <c:v>0.52</c:v>
                </c:pt>
                <c:pt idx="147">
                  <c:v>0.54</c:v>
                </c:pt>
                <c:pt idx="148">
                  <c:v>0.56</c:v>
                </c:pt>
                <c:pt idx="149">
                  <c:v>0.58</c:v>
                </c:pt>
                <c:pt idx="150">
                  <c:v>0.6</c:v>
                </c:pt>
                <c:pt idx="151">
                  <c:v>0.62</c:v>
                </c:pt>
                <c:pt idx="152">
                  <c:v>0.64</c:v>
                </c:pt>
                <c:pt idx="153">
                  <c:v>0.66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0.74</c:v>
                </c:pt>
                <c:pt idx="158">
                  <c:v>0.76</c:v>
                </c:pt>
                <c:pt idx="159">
                  <c:v>0.78</c:v>
                </c:pt>
                <c:pt idx="160">
                  <c:v>0.8</c:v>
                </c:pt>
                <c:pt idx="161">
                  <c:v>0.82</c:v>
                </c:pt>
                <c:pt idx="162">
                  <c:v>0.84</c:v>
                </c:pt>
                <c:pt idx="163">
                  <c:v>0.86</c:v>
                </c:pt>
                <c:pt idx="164">
                  <c:v>0.88</c:v>
                </c:pt>
                <c:pt idx="165">
                  <c:v>0.9</c:v>
                </c:pt>
                <c:pt idx="166">
                  <c:v>0.92</c:v>
                </c:pt>
                <c:pt idx="167">
                  <c:v>0.94</c:v>
                </c:pt>
                <c:pt idx="168">
                  <c:v>0.96</c:v>
                </c:pt>
                <c:pt idx="169">
                  <c:v>0.98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solidFill>
              <a:srgbClr val="FF0000"/>
            </a:solidFill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0.985714285714286</c:v>
                </c:pt>
                <c:pt idx="22">
                  <c:v>0.971428571428571</c:v>
                </c:pt>
                <c:pt idx="23">
                  <c:v>0.957142857142857</c:v>
                </c:pt>
                <c:pt idx="24">
                  <c:v>0.942857142857143</c:v>
                </c:pt>
                <c:pt idx="25">
                  <c:v>0.928571428571429</c:v>
                </c:pt>
                <c:pt idx="26">
                  <c:v>0.914285714285714</c:v>
                </c:pt>
                <c:pt idx="27">
                  <c:v>0.9</c:v>
                </c:pt>
                <c:pt idx="28">
                  <c:v>0.885714285714286</c:v>
                </c:pt>
                <c:pt idx="29">
                  <c:v>0.871428571428571</c:v>
                </c:pt>
                <c:pt idx="30">
                  <c:v>0.857142857142857</c:v>
                </c:pt>
                <c:pt idx="31">
                  <c:v>0.842857142857143</c:v>
                </c:pt>
                <c:pt idx="32">
                  <c:v>0.828571428571429</c:v>
                </c:pt>
                <c:pt idx="33">
                  <c:v>0.814285714285714</c:v>
                </c:pt>
                <c:pt idx="34">
                  <c:v>0.8</c:v>
                </c:pt>
                <c:pt idx="35">
                  <c:v>0.785714285714286</c:v>
                </c:pt>
                <c:pt idx="36">
                  <c:v>0.771428571428571</c:v>
                </c:pt>
                <c:pt idx="37">
                  <c:v>0.757142857142857</c:v>
                </c:pt>
                <c:pt idx="38">
                  <c:v>0.742857142857143</c:v>
                </c:pt>
                <c:pt idx="39">
                  <c:v>0.728571428571429</c:v>
                </c:pt>
                <c:pt idx="40">
                  <c:v>0.714285714285714</c:v>
                </c:pt>
                <c:pt idx="41">
                  <c:v>0.7</c:v>
                </c:pt>
                <c:pt idx="42">
                  <c:v>0.685714285714286</c:v>
                </c:pt>
                <c:pt idx="43">
                  <c:v>0.671428571428572</c:v>
                </c:pt>
                <c:pt idx="44">
                  <c:v>0.657142857142857</c:v>
                </c:pt>
                <c:pt idx="45">
                  <c:v>0.642857142857143</c:v>
                </c:pt>
                <c:pt idx="46">
                  <c:v>0.628571428571429</c:v>
                </c:pt>
                <c:pt idx="47">
                  <c:v>0.614285714285714</c:v>
                </c:pt>
                <c:pt idx="48">
                  <c:v>0.6</c:v>
                </c:pt>
                <c:pt idx="49">
                  <c:v>0.585714285714286</c:v>
                </c:pt>
                <c:pt idx="50">
                  <c:v>0.571428571428571</c:v>
                </c:pt>
                <c:pt idx="51">
                  <c:v>0.557142857142857</c:v>
                </c:pt>
                <c:pt idx="52">
                  <c:v>0.542857142857143</c:v>
                </c:pt>
                <c:pt idx="53">
                  <c:v>0.528571428571429</c:v>
                </c:pt>
                <c:pt idx="54">
                  <c:v>0.514285714285714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0.52</c:v>
                </c:pt>
                <c:pt idx="147">
                  <c:v>0.54</c:v>
                </c:pt>
                <c:pt idx="148">
                  <c:v>0.56</c:v>
                </c:pt>
                <c:pt idx="149">
                  <c:v>0.58</c:v>
                </c:pt>
                <c:pt idx="150">
                  <c:v>0.6</c:v>
                </c:pt>
                <c:pt idx="151">
                  <c:v>0.62</c:v>
                </c:pt>
                <c:pt idx="152">
                  <c:v>0.64</c:v>
                </c:pt>
                <c:pt idx="153">
                  <c:v>0.66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0.74</c:v>
                </c:pt>
                <c:pt idx="158">
                  <c:v>0.76</c:v>
                </c:pt>
                <c:pt idx="159">
                  <c:v>0.78</c:v>
                </c:pt>
                <c:pt idx="160">
                  <c:v>0.8</c:v>
                </c:pt>
                <c:pt idx="161">
                  <c:v>0.82</c:v>
                </c:pt>
                <c:pt idx="162">
                  <c:v>0.84</c:v>
                </c:pt>
                <c:pt idx="163">
                  <c:v>0.86</c:v>
                </c:pt>
                <c:pt idx="164">
                  <c:v>0.88</c:v>
                </c:pt>
                <c:pt idx="165">
                  <c:v>0.9</c:v>
                </c:pt>
                <c:pt idx="166">
                  <c:v>0.92</c:v>
                </c:pt>
                <c:pt idx="167">
                  <c:v>0.94</c:v>
                </c:pt>
                <c:pt idx="168">
                  <c:v>0.96</c:v>
                </c:pt>
                <c:pt idx="169">
                  <c:v>0.98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639912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Конъюнкция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5181626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0.000179922171421868</c:v>
                </c:pt>
                <c:pt idx="22">
                  <c:v>0.000403793216622625</c:v>
                </c:pt>
                <c:pt idx="23">
                  <c:v>0.000680693378421369</c:v>
                </c:pt>
                <c:pt idx="24">
                  <c:v>0.00102154213614583</c:v>
                </c:pt>
                <c:pt idx="25">
                  <c:v>0.00143947284844754</c:v>
                </c:pt>
                <c:pt idx="26">
                  <c:v>0.00195028267428286</c:v>
                </c:pt>
                <c:pt idx="27">
                  <c:v>0.00257297159339666</c:v>
                </c:pt>
                <c:pt idx="28">
                  <c:v>0.00333038603812822</c:v>
                </c:pt>
                <c:pt idx="29">
                  <c:v>0.00424998403138227</c:v>
                </c:pt>
                <c:pt idx="30">
                  <c:v>0.00536473941197427</c:v>
                </c:pt>
                <c:pt idx="31">
                  <c:v>0.00671420210770626</c:v>
                </c:pt>
                <c:pt idx="32">
                  <c:v>0.00834572856332656</c:v>
                </c:pt>
                <c:pt idx="33">
                  <c:v>0.0103158899880747</c:v>
                </c:pt>
                <c:pt idx="34">
                  <c:v>0.0126920541324029</c:v>
                </c:pt>
                <c:pt idx="35">
                  <c:v>0.0155541162152864</c:v>
                </c:pt>
                <c:pt idx="36">
                  <c:v>0.0189963230093991</c:v>
                </c:pt>
                <c:pt idx="37">
                  <c:v>0.0231290868655483</c:v>
                </c:pt>
                <c:pt idx="38">
                  <c:v>0.0280806192525736</c:v>
                </c:pt>
                <c:pt idx="39">
                  <c:v>0.0339981225768437</c:v>
                </c:pt>
                <c:pt idx="40">
                  <c:v>0.0410481637592241</c:v>
                </c:pt>
                <c:pt idx="41">
                  <c:v>0.0494157186327321</c:v>
                </c:pt>
                <c:pt idx="42">
                  <c:v>0.0593012393933157</c:v>
                </c:pt>
                <c:pt idx="43">
                  <c:v>0.0709149926450222</c:v>
                </c:pt>
                <c:pt idx="44">
                  <c:v>0.0844679013812388</c:v>
                </c:pt>
                <c:pt idx="45">
                  <c:v>0.100158283750915</c:v>
                </c:pt>
                <c:pt idx="46">
                  <c:v>0.11815431148216</c:v>
                </c:pt>
                <c:pt idx="47">
                  <c:v>0.138572789110132</c:v>
                </c:pt>
                <c:pt idx="48">
                  <c:v>0.161455981379117</c:v>
                </c:pt>
                <c:pt idx="49">
                  <c:v>0.186749537133555</c:v>
                </c:pt>
                <c:pt idx="50">
                  <c:v>0.214285714285714</c:v>
                </c:pt>
                <c:pt idx="51">
                  <c:v>0.243776568500562</c:v>
                </c:pt>
                <c:pt idx="52">
                  <c:v>0.274820994466562</c:v>
                </c:pt>
                <c:pt idx="53">
                  <c:v>0.306927269932369</c:v>
                </c:pt>
                <c:pt idx="54">
                  <c:v>0.339549401984744</c:v>
                </c:pt>
                <c:pt idx="55">
                  <c:v>0.372132094479389</c:v>
                </c:pt>
                <c:pt idx="56">
                  <c:v>0.404156812303122</c:v>
                </c:pt>
                <c:pt idx="57">
                  <c:v>0.435181151229859</c:v>
                </c:pt>
                <c:pt idx="58">
                  <c:v>0.464865631714617</c:v>
                </c:pt>
                <c:pt idx="59">
                  <c:v>0.492985330045438</c:v>
                </c:pt>
                <c:pt idx="60">
                  <c:v>0.519427200259967</c:v>
                </c:pt>
                <c:pt idx="61">
                  <c:v>0.544176456096928</c:v>
                </c:pt>
                <c:pt idx="62">
                  <c:v>0.567296486474739</c:v>
                </c:pt>
                <c:pt idx="63">
                  <c:v>0.588906592000364</c:v>
                </c:pt>
                <c:pt idx="64">
                  <c:v>0.609160834556668</c:v>
                </c:pt>
                <c:pt idx="65">
                  <c:v>0.628230022800022</c:v>
                </c:pt>
                <c:pt idx="66">
                  <c:v>0.646287705436316</c:v>
                </c:pt>
                <c:pt idx="67">
                  <c:v>0.663500203105914</c:v>
                </c:pt>
                <c:pt idx="68">
                  <c:v>0.680020208722135</c:v>
                </c:pt>
                <c:pt idx="69">
                  <c:v>0.695983264597401</c:v>
                </c:pt>
                <c:pt idx="70">
                  <c:v>0.711506392440245</c:v>
                </c:pt>
                <c:pt idx="71">
                  <c:v>0.726688226163561</c:v>
                </c:pt>
                <c:pt idx="72">
                  <c:v>0.741610116147745</c:v>
                </c:pt>
                <c:pt idx="73">
                  <c:v>0.7563377990024</c:v>
                </c:pt>
                <c:pt idx="74">
                  <c:v>0.770923339109053</c:v>
                </c:pt>
                <c:pt idx="75">
                  <c:v>0.785407139627408</c:v>
                </c:pt>
                <c:pt idx="76">
                  <c:v>0.799819890527159</c:v>
                </c:pt>
                <c:pt idx="77">
                  <c:v>0.814184372243936</c:v>
                </c:pt>
                <c:pt idx="78">
                  <c:v>0.828517069566494</c:v>
                </c:pt>
                <c:pt idx="79">
                  <c:v>0.842829575107419</c:v>
                </c:pt>
                <c:pt idx="80">
                  <c:v>0.85712977838037</c:v>
                </c:pt>
                <c:pt idx="81">
                  <c:v>0.871422847567458</c:v>
                </c:pt>
                <c:pt idx="82">
                  <c:v>0.885712018291519</c:v>
                </c:pt>
                <c:pt idx="83">
                  <c:v>0.899999208325754</c:v>
                </c:pt>
                <c:pt idx="84">
                  <c:v>0.914285479964346</c:v>
                </c:pt>
                <c:pt idx="85">
                  <c:v>0.928571373224262</c:v>
                </c:pt>
                <c:pt idx="86">
                  <c:v>0.942857133428572</c:v>
                </c:pt>
                <c:pt idx="87">
                  <c:v>0.957142856184634</c:v>
                </c:pt>
                <c:pt idx="88">
                  <c:v>0.971428571390625</c:v>
                </c:pt>
                <c:pt idx="89">
                  <c:v>0.985714285714135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0.867148554900437</c:v>
                </c:pt>
                <c:pt idx="122">
                  <c:v>0.822078169769007</c:v>
                </c:pt>
                <c:pt idx="123">
                  <c:v>0.773916750024991</c:v>
                </c:pt>
                <c:pt idx="124">
                  <c:v>0.722991630897808</c:v>
                </c:pt>
                <c:pt idx="125">
                  <c:v>0.669837770062901</c:v>
                </c:pt>
                <c:pt idx="126">
                  <c:v>0.615183622419419</c:v>
                </c:pt>
                <c:pt idx="127">
                  <c:v>0.559909746967534</c:v>
                </c:pt>
                <c:pt idx="128">
                  <c:v>0.504983577332307</c:v>
                </c:pt>
                <c:pt idx="129">
                  <c:v>0.45137983973975</c:v>
                </c:pt>
                <c:pt idx="130">
                  <c:v>0.4</c:v>
                </c:pt>
                <c:pt idx="131">
                  <c:v>0.351604300948004</c:v>
                </c:pt>
                <c:pt idx="132">
                  <c:v>0.306766364620323</c:v>
                </c:pt>
                <c:pt idx="133">
                  <c:v>0.265854462070548</c:v>
                </c:pt>
                <c:pt idx="134">
                  <c:v>0.229037588411571</c:v>
                </c:pt>
                <c:pt idx="135">
                  <c:v>0.196310236151793</c:v>
                </c:pt>
                <c:pt idx="136">
                  <c:v>0.167528004406124</c:v>
                </c:pt>
                <c:pt idx="137">
                  <c:v>0.142446637400001</c:v>
                </c:pt>
                <c:pt idx="138">
                  <c:v>0.120758887491843</c:v>
                </c:pt>
                <c:pt idx="139">
                  <c:v>0.102125818507646</c:v>
                </c:pt>
                <c:pt idx="140">
                  <c:v>0.0862011438943706</c:v>
                </c:pt>
                <c:pt idx="141">
                  <c:v>0.0726486198220977</c:v>
                </c:pt>
                <c:pt idx="142">
                  <c:v>0.0611533485944937</c:v>
                </c:pt>
                <c:pt idx="143">
                  <c:v>0.0514282049128074</c:v>
                </c:pt>
                <c:pt idx="144">
                  <c:v>0.043216634846383</c:v>
                </c:pt>
                <c:pt idx="145">
                  <c:v>0.0362929378356683</c:v>
                </c:pt>
                <c:pt idx="146">
                  <c:v>0.0304609299177669</c:v>
                </c:pt>
                <c:pt idx="147">
                  <c:v>0.025551665970462</c:v>
                </c:pt>
                <c:pt idx="148">
                  <c:v>0.0214207033125381</c:v>
                </c:pt>
                <c:pt idx="149">
                  <c:v>0.0179452310878695</c:v>
                </c:pt>
                <c:pt idx="150">
                  <c:v>0.0150212703535279</c:v>
                </c:pt>
                <c:pt idx="151">
                  <c:v>0.0125610639149743</c:v>
                </c:pt>
                <c:pt idx="152">
                  <c:v>0.0104907160201039</c:v>
                </c:pt>
                <c:pt idx="153">
                  <c:v>0.00874810341754864</c:v>
                </c:pt>
                <c:pt idx="154">
                  <c:v>0.00728105531732266</c:v>
                </c:pt>
                <c:pt idx="155">
                  <c:v>0.00604578596347965</c:v>
                </c:pt>
                <c:pt idx="156">
                  <c:v>0.00500555646711455</c:v>
                </c:pt>
                <c:pt idx="157">
                  <c:v>0.00412953982908965</c:v>
                </c:pt>
                <c:pt idx="158">
                  <c:v>0.00339186301963004</c:v>
                </c:pt>
                <c:pt idx="159">
                  <c:v>0.00277080143989676</c:v>
                </c:pt>
                <c:pt idx="160">
                  <c:v>0.00224810332575973</c:v>
                </c:pt>
                <c:pt idx="161">
                  <c:v>0.00180842419696858</c:v>
                </c:pt>
                <c:pt idx="162">
                  <c:v>0.00143885402206664</c:v>
                </c:pt>
                <c:pt idx="163">
                  <c:v>0.00112852219974609</c:v>
                </c:pt>
                <c:pt idx="164">
                  <c:v>0.000868267668945516</c:v>
                </c:pt>
                <c:pt idx="165">
                  <c:v>0.000650363420179567</c:v>
                </c:pt>
                <c:pt idx="166">
                  <c:v>0.00046828638620645</c:v>
                </c:pt>
                <c:pt idx="167">
                  <c:v>0.000316525154615982</c:v>
                </c:pt>
                <c:pt idx="168">
                  <c:v>0.000190419190089762</c:v>
                </c:pt>
                <c:pt idx="169">
                  <c:v>8.6024305087398E-005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solidFill>
              <a:srgbClr val="ED7D31"/>
            </a:solidFill>
            <a:ln cap="rnd" w="38160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0.000179922171421868</c:v>
                </c:pt>
                <c:pt idx="22">
                  <c:v>0.000403793216622625</c:v>
                </c:pt>
                <c:pt idx="23">
                  <c:v>0.000680693378421369</c:v>
                </c:pt>
                <c:pt idx="24">
                  <c:v>0.00102154213614583</c:v>
                </c:pt>
                <c:pt idx="25">
                  <c:v>0.00143947284844754</c:v>
                </c:pt>
                <c:pt idx="26">
                  <c:v>0.00195028267428286</c:v>
                </c:pt>
                <c:pt idx="27">
                  <c:v>0.00257297159339666</c:v>
                </c:pt>
                <c:pt idx="28">
                  <c:v>0.00333038603812822</c:v>
                </c:pt>
                <c:pt idx="29">
                  <c:v>0.00424998403138227</c:v>
                </c:pt>
                <c:pt idx="30">
                  <c:v>0.00536473941197427</c:v>
                </c:pt>
                <c:pt idx="31">
                  <c:v>0.00671420210770626</c:v>
                </c:pt>
                <c:pt idx="32">
                  <c:v>0.00834572856332656</c:v>
                </c:pt>
                <c:pt idx="33">
                  <c:v>0.0103158899880747</c:v>
                </c:pt>
                <c:pt idx="34">
                  <c:v>0.0126920541324029</c:v>
                </c:pt>
                <c:pt idx="35">
                  <c:v>0.0155541162152864</c:v>
                </c:pt>
                <c:pt idx="36">
                  <c:v>0.0189963230093991</c:v>
                </c:pt>
                <c:pt idx="37">
                  <c:v>0.0231290868655483</c:v>
                </c:pt>
                <c:pt idx="38">
                  <c:v>0.0280806192525736</c:v>
                </c:pt>
                <c:pt idx="39">
                  <c:v>0.0339981225768437</c:v>
                </c:pt>
                <c:pt idx="40">
                  <c:v>0.0410481637592241</c:v>
                </c:pt>
                <c:pt idx="41">
                  <c:v>0.0494157186327321</c:v>
                </c:pt>
                <c:pt idx="42">
                  <c:v>0.0593012393933157</c:v>
                </c:pt>
                <c:pt idx="43">
                  <c:v>0.0709149926450222</c:v>
                </c:pt>
                <c:pt idx="44">
                  <c:v>0.0844679013812388</c:v>
                </c:pt>
                <c:pt idx="45">
                  <c:v>0.100158283750915</c:v>
                </c:pt>
                <c:pt idx="46">
                  <c:v>0.11815431148216</c:v>
                </c:pt>
                <c:pt idx="47">
                  <c:v>0.138572789110132</c:v>
                </c:pt>
                <c:pt idx="48">
                  <c:v>0.161455981379117</c:v>
                </c:pt>
                <c:pt idx="49">
                  <c:v>0.186749537133555</c:v>
                </c:pt>
                <c:pt idx="50">
                  <c:v>0.214285714285714</c:v>
                </c:pt>
                <c:pt idx="51">
                  <c:v>0.243776568500562</c:v>
                </c:pt>
                <c:pt idx="52">
                  <c:v>0.274820994466562</c:v>
                </c:pt>
                <c:pt idx="53">
                  <c:v>0.306927269932369</c:v>
                </c:pt>
                <c:pt idx="54">
                  <c:v>0.339549401984744</c:v>
                </c:pt>
                <c:pt idx="55">
                  <c:v>0.372132094479389</c:v>
                </c:pt>
                <c:pt idx="56">
                  <c:v>0.404156812303122</c:v>
                </c:pt>
                <c:pt idx="57">
                  <c:v>0.435181151229859</c:v>
                </c:pt>
                <c:pt idx="58">
                  <c:v>0.464865631714617</c:v>
                </c:pt>
                <c:pt idx="59">
                  <c:v>0.492985330045438</c:v>
                </c:pt>
                <c:pt idx="60">
                  <c:v>0.519427200259967</c:v>
                </c:pt>
                <c:pt idx="61">
                  <c:v>0.544176456096928</c:v>
                </c:pt>
                <c:pt idx="62">
                  <c:v>0.567296486474739</c:v>
                </c:pt>
                <c:pt idx="63">
                  <c:v>0.588906592000364</c:v>
                </c:pt>
                <c:pt idx="64">
                  <c:v>0.609160834556668</c:v>
                </c:pt>
                <c:pt idx="65">
                  <c:v>0.628230022800022</c:v>
                </c:pt>
                <c:pt idx="66">
                  <c:v>0.646287705436316</c:v>
                </c:pt>
                <c:pt idx="67">
                  <c:v>0.663500203105914</c:v>
                </c:pt>
                <c:pt idx="68">
                  <c:v>0.680020208722135</c:v>
                </c:pt>
                <c:pt idx="69">
                  <c:v>0.695983264597401</c:v>
                </c:pt>
                <c:pt idx="70">
                  <c:v>0.711506392440245</c:v>
                </c:pt>
                <c:pt idx="71">
                  <c:v>0.726688226163561</c:v>
                </c:pt>
                <c:pt idx="72">
                  <c:v>0.741610116147745</c:v>
                </c:pt>
                <c:pt idx="73">
                  <c:v>0.7563377990024</c:v>
                </c:pt>
                <c:pt idx="74">
                  <c:v>0.770923339109053</c:v>
                </c:pt>
                <c:pt idx="75">
                  <c:v>0.785407139627408</c:v>
                </c:pt>
                <c:pt idx="76">
                  <c:v>0.799819890527159</c:v>
                </c:pt>
                <c:pt idx="77">
                  <c:v>0.814184372243936</c:v>
                </c:pt>
                <c:pt idx="78">
                  <c:v>0.828517069566494</c:v>
                </c:pt>
                <c:pt idx="79">
                  <c:v>0.842829575107419</c:v>
                </c:pt>
                <c:pt idx="80">
                  <c:v>0.85712977838037</c:v>
                </c:pt>
                <c:pt idx="81">
                  <c:v>0.871422847567458</c:v>
                </c:pt>
                <c:pt idx="82">
                  <c:v>0.885712018291519</c:v>
                </c:pt>
                <c:pt idx="83">
                  <c:v>0.899999208325754</c:v>
                </c:pt>
                <c:pt idx="84">
                  <c:v>0.914285479964346</c:v>
                </c:pt>
                <c:pt idx="85">
                  <c:v>0.928571373224262</c:v>
                </c:pt>
                <c:pt idx="86">
                  <c:v>0.942857133428572</c:v>
                </c:pt>
                <c:pt idx="87">
                  <c:v>0.957142856184634</c:v>
                </c:pt>
                <c:pt idx="88">
                  <c:v>0.971428571390625</c:v>
                </c:pt>
                <c:pt idx="89">
                  <c:v>0.985714285714135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0.867148554900437</c:v>
                </c:pt>
                <c:pt idx="122">
                  <c:v>0.822078169769007</c:v>
                </c:pt>
                <c:pt idx="123">
                  <c:v>0.773916750024991</c:v>
                </c:pt>
                <c:pt idx="124">
                  <c:v>0.722991630897808</c:v>
                </c:pt>
                <c:pt idx="125">
                  <c:v>0.669837770062901</c:v>
                </c:pt>
                <c:pt idx="126">
                  <c:v>0.615183622419419</c:v>
                </c:pt>
                <c:pt idx="127">
                  <c:v>0.559909746967534</c:v>
                </c:pt>
                <c:pt idx="128">
                  <c:v>0.504983577332307</c:v>
                </c:pt>
                <c:pt idx="129">
                  <c:v>0.45137983973975</c:v>
                </c:pt>
                <c:pt idx="130">
                  <c:v>0.4</c:v>
                </c:pt>
                <c:pt idx="131">
                  <c:v>0.351604300948004</c:v>
                </c:pt>
                <c:pt idx="132">
                  <c:v>0.306766364620323</c:v>
                </c:pt>
                <c:pt idx="133">
                  <c:v>0.265854462070548</c:v>
                </c:pt>
                <c:pt idx="134">
                  <c:v>0.229037588411571</c:v>
                </c:pt>
                <c:pt idx="135">
                  <c:v>0.196310236151793</c:v>
                </c:pt>
                <c:pt idx="136">
                  <c:v>0.167528004406124</c:v>
                </c:pt>
                <c:pt idx="137">
                  <c:v>0.142446637400001</c:v>
                </c:pt>
                <c:pt idx="138">
                  <c:v>0.120758887491843</c:v>
                </c:pt>
                <c:pt idx="139">
                  <c:v>0.102125818507646</c:v>
                </c:pt>
                <c:pt idx="140">
                  <c:v>0.0862011438943706</c:v>
                </c:pt>
                <c:pt idx="141">
                  <c:v>0.0726486198220977</c:v>
                </c:pt>
                <c:pt idx="142">
                  <c:v>0.0611533485944937</c:v>
                </c:pt>
                <c:pt idx="143">
                  <c:v>0.0514282049128074</c:v>
                </c:pt>
                <c:pt idx="144">
                  <c:v>0.043216634846383</c:v>
                </c:pt>
                <c:pt idx="145">
                  <c:v>0.0362929378356683</c:v>
                </c:pt>
                <c:pt idx="146">
                  <c:v>0.0304609299177669</c:v>
                </c:pt>
                <c:pt idx="147">
                  <c:v>0.025551665970462</c:v>
                </c:pt>
                <c:pt idx="148">
                  <c:v>0.0214207033125381</c:v>
                </c:pt>
                <c:pt idx="149">
                  <c:v>0.0179452310878695</c:v>
                </c:pt>
                <c:pt idx="150">
                  <c:v>0.0150212703535279</c:v>
                </c:pt>
                <c:pt idx="151">
                  <c:v>0.0125610639149743</c:v>
                </c:pt>
                <c:pt idx="152">
                  <c:v>0.0104907160201039</c:v>
                </c:pt>
                <c:pt idx="153">
                  <c:v>0.00874810341754864</c:v>
                </c:pt>
                <c:pt idx="154">
                  <c:v>0.00728105531732266</c:v>
                </c:pt>
                <c:pt idx="155">
                  <c:v>0.00604578596347965</c:v>
                </c:pt>
                <c:pt idx="156">
                  <c:v>0.00500555646711455</c:v>
                </c:pt>
                <c:pt idx="157">
                  <c:v>0.00412953982908965</c:v>
                </c:pt>
                <c:pt idx="158">
                  <c:v>0.00339186301963004</c:v>
                </c:pt>
                <c:pt idx="159">
                  <c:v>0.00277080143989676</c:v>
                </c:pt>
                <c:pt idx="160">
                  <c:v>0.00224810332575973</c:v>
                </c:pt>
                <c:pt idx="161">
                  <c:v>0.00180842419696858</c:v>
                </c:pt>
                <c:pt idx="162">
                  <c:v>0.00143885402206664</c:v>
                </c:pt>
                <c:pt idx="163">
                  <c:v>0.00112852219974609</c:v>
                </c:pt>
                <c:pt idx="164">
                  <c:v>0.000868267668945516</c:v>
                </c:pt>
                <c:pt idx="165">
                  <c:v>0.000650363420179567</c:v>
                </c:pt>
                <c:pt idx="166">
                  <c:v>0.00046828638620645</c:v>
                </c:pt>
                <c:pt idx="167">
                  <c:v>0.000316525154615982</c:v>
                </c:pt>
                <c:pt idx="168">
                  <c:v>0.000190419190089762</c:v>
                </c:pt>
                <c:pt idx="169">
                  <c:v>8.6024305087398E-005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140920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0.0267003441138231</c:v>
                </c:pt>
                <c:pt idx="22">
                  <c:v>0.0423003979365978</c:v>
                </c:pt>
                <c:pt idx="23">
                  <c:v>0.0580592949752201</c:v>
                </c:pt>
                <c:pt idx="24">
                  <c:v>0.0739983023892633</c:v>
                </c:pt>
                <c:pt idx="25">
                  <c:v>0.0901417184583894</c:v>
                </c:pt>
                <c:pt idx="26">
                  <c:v>0.106517300906636</c:v>
                </c:pt>
                <c:pt idx="27">
                  <c:v>0.12315674434057</c:v>
                </c:pt>
                <c:pt idx="28">
                  <c:v>0.140096206081208</c:v>
                </c:pt>
                <c:pt idx="29">
                  <c:v>0.157376875895242</c:v>
                </c:pt>
                <c:pt idx="30">
                  <c:v>0.175045579328988</c:v>
                </c:pt>
                <c:pt idx="31">
                  <c:v>0.193155395720554</c:v>
                </c:pt>
                <c:pt idx="32">
                  <c:v>0.21176625948465</c:v>
                </c:pt>
                <c:pt idx="33">
                  <c:v>0.230945495661998</c:v>
                </c:pt>
                <c:pt idx="34">
                  <c:v>0.250768216529611</c:v>
                </c:pt>
                <c:pt idx="35">
                  <c:v>0.271317473741764</c:v>
                </c:pt>
                <c:pt idx="36">
                  <c:v>0.292684018728151</c:v>
                </c:pt>
                <c:pt idx="37">
                  <c:v>0.314965472496794</c:v>
                </c:pt>
                <c:pt idx="38">
                  <c:v>0.338264646094736</c:v>
                </c:pt>
                <c:pt idx="39">
                  <c:v>0.36268668992431</c:v>
                </c:pt>
                <c:pt idx="40">
                  <c:v>0.388334695112346</c:v>
                </c:pt>
                <c:pt idx="41">
                  <c:v>0.415303343476375</c:v>
                </c:pt>
                <c:pt idx="42">
                  <c:v>0.443670236598403</c:v>
                </c:pt>
                <c:pt idx="43">
                  <c:v>0.473484674411257</c:v>
                </c:pt>
                <c:pt idx="44">
                  <c:v>0.504753953837851</c:v>
                </c:pt>
                <c:pt idx="45">
                  <c:v>0.537427767894504</c:v>
                </c:pt>
                <c:pt idx="46">
                  <c:v>0.571382021629149</c:v>
                </c:pt>
                <c:pt idx="47">
                  <c:v>0.606404283185977</c:v>
                </c:pt>
                <c:pt idx="48">
                  <c:v>0.642183972068676</c:v>
                </c:pt>
                <c:pt idx="49">
                  <c:v>0.678310921957292</c:v>
                </c:pt>
                <c:pt idx="50">
                  <c:v>0.714285714285714</c:v>
                </c:pt>
                <c:pt idx="51">
                  <c:v>0.749543793551398</c:v>
                </c:pt>
                <c:pt idx="52">
                  <c:v>0.783492788071899</c:v>
                </c:pt>
                <c:pt idx="53">
                  <c:v>0.815559146807288</c:v>
                </c:pt>
                <c:pt idx="54">
                  <c:v>0.845237181933427</c:v>
                </c:pt>
                <c:pt idx="55">
                  <c:v>0.872132094479389</c:v>
                </c:pt>
                <c:pt idx="56">
                  <c:v>0.895989370349774</c:v>
                </c:pt>
                <c:pt idx="57">
                  <c:v>0.916705968857519</c:v>
                </c:pt>
                <c:pt idx="58">
                  <c:v>0.934322937985241</c:v>
                </c:pt>
                <c:pt idx="59">
                  <c:v>0.949002991281539</c:v>
                </c:pt>
                <c:pt idx="60">
                  <c:v>0.960998971623547</c:v>
                </c:pt>
                <c:pt idx="61">
                  <c:v>0.970619583929186</c:v>
                </c:pt>
                <c:pt idx="62">
                  <c:v>0.978197657649826</c:v>
                </c:pt>
                <c:pt idx="63">
                  <c:v>0.984064272053385</c:v>
                </c:pt>
                <c:pt idx="64">
                  <c:v>0.988530103536732</c:v>
                </c:pt>
                <c:pt idx="65">
                  <c:v>0.991873822190488</c:v>
                </c:pt>
                <c:pt idx="66">
                  <c:v>0.994336442587891</c:v>
                </c:pt>
                <c:pt idx="67">
                  <c:v>0.996120160182529</c:v>
                </c:pt>
                <c:pt idx="68">
                  <c:v>0.997390214711931</c:v>
                </c:pt>
                <c:pt idx="69">
                  <c:v>0.998278541970314</c:v>
                </c:pt>
                <c:pt idx="70">
                  <c:v>0.998888271261812</c:v>
                </c:pt>
                <c:pt idx="71">
                  <c:v>0.999298414789226</c:v>
                </c:pt>
                <c:pt idx="72">
                  <c:v>0.999568336908285</c:v>
                </c:pt>
                <c:pt idx="73">
                  <c:v>0.999741773804004</c:v>
                </c:pt>
                <c:pt idx="74">
                  <c:v>0.999850301534958</c:v>
                </c:pt>
                <c:pt idx="75">
                  <c:v>0.999916232885397</c:v>
                </c:pt>
                <c:pt idx="76">
                  <c:v>0.99995497263179</c:v>
                </c:pt>
                <c:pt idx="77">
                  <c:v>0.999976886902752</c:v>
                </c:pt>
                <c:pt idx="78">
                  <c:v>0.999988753309324</c:v>
                </c:pt>
                <c:pt idx="79">
                  <c:v>0.999994860250051</c:v>
                </c:pt>
                <c:pt idx="80">
                  <c:v>0.999997820206252</c:v>
                </c:pt>
                <c:pt idx="81">
                  <c:v>0.999999155495901</c:v>
                </c:pt>
                <c:pt idx="82">
                  <c:v>0.99999970742932</c:v>
                </c:pt>
                <c:pt idx="83">
                  <c:v>0.999999912036195</c:v>
                </c:pt>
                <c:pt idx="84">
                  <c:v>0.999999978032372</c:v>
                </c:pt>
                <c:pt idx="85">
                  <c:v>0.999999995742526</c:v>
                </c:pt>
                <c:pt idx="86">
                  <c:v>0.999999999428572</c:v>
                </c:pt>
                <c:pt idx="87">
                  <c:v>0.999999999957094</c:v>
                </c:pt>
                <c:pt idx="88">
                  <c:v>0.999999999998884</c:v>
                </c:pt>
                <c:pt idx="89">
                  <c:v>0.999999999999998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0.997696909283682</c:v>
                </c:pt>
                <c:pt idx="122">
                  <c:v>0.994253257073709</c:v>
                </c:pt>
                <c:pt idx="123">
                  <c:v>0.989398941490957</c:v>
                </c:pt>
                <c:pt idx="124">
                  <c:v>0.982868837469375</c:v>
                </c:pt>
                <c:pt idx="125">
                  <c:v>0.974426418895878</c:v>
                </c:pt>
                <c:pt idx="126">
                  <c:v>0.963888675784466</c:v>
                </c:pt>
                <c:pt idx="127">
                  <c:v>0.951148098343552</c:v>
                </c:pt>
                <c:pt idx="128">
                  <c:v>0.936187348063297</c:v>
                </c:pt>
                <c:pt idx="129">
                  <c:v>0.919083379455067</c:v>
                </c:pt>
                <c:pt idx="130">
                  <c:v>0.9</c:v>
                </c:pt>
                <c:pt idx="131">
                  <c:v>0.879170443857129</c:v>
                </c:pt>
                <c:pt idx="132">
                  <c:v>0.856873588827471</c:v>
                </c:pt>
                <c:pt idx="133">
                  <c:v>0.833408324511274</c:v>
                </c:pt>
                <c:pt idx="134">
                  <c:v>0.809070173271166</c:v>
                </c:pt>
                <c:pt idx="135">
                  <c:v>0.784132958350769</c:v>
                </c:pt>
                <c:pt idx="136">
                  <c:v>0.758836707955823</c:v>
                </c:pt>
                <c:pt idx="137">
                  <c:v>0.733381601084849</c:v>
                </c:pt>
                <c:pt idx="138">
                  <c:v>0.707926874214162</c:v>
                </c:pt>
                <c:pt idx="139">
                  <c:v>0.682593243601461</c:v>
                </c:pt>
                <c:pt idx="140">
                  <c:v>0.657467429262914</c:v>
                </c:pt>
                <c:pt idx="141">
                  <c:v>0.632607621250485</c:v>
                </c:pt>
                <c:pt idx="142">
                  <c:v>0.60804905960996</c:v>
                </c:pt>
                <c:pt idx="143">
                  <c:v>0.583809211592391</c:v>
                </c:pt>
                <c:pt idx="144">
                  <c:v>0.559892278319738</c:v>
                </c:pt>
                <c:pt idx="145">
                  <c:v>0.536292937835668</c:v>
                </c:pt>
                <c:pt idx="146">
                  <c:v>0.512999340744248</c:v>
                </c:pt>
                <c:pt idx="147">
                  <c:v>0.489995433965325</c:v>
                </c:pt>
                <c:pt idx="148">
                  <c:v>0.467262713306867</c:v>
                </c:pt>
                <c:pt idx="149">
                  <c:v>0.444781509597534</c:v>
                </c:pt>
                <c:pt idx="150">
                  <c:v>0.422531905530292</c:v>
                </c:pt>
                <c:pt idx="151">
                  <c:v>0.400494367440221</c:v>
                </c:pt>
                <c:pt idx="152">
                  <c:v>0.378650161813518</c:v>
                </c:pt>
                <c:pt idx="153">
                  <c:v>0.356981612516418</c:v>
                </c:pt>
                <c:pt idx="154">
                  <c:v>0.335472242549311</c:v>
                </c:pt>
                <c:pt idx="155">
                  <c:v>0.314106833914786</c:v>
                </c:pt>
                <c:pt idx="156">
                  <c:v>0.292871430915438</c:v>
                </c:pt>
                <c:pt idx="157">
                  <c:v>0.271753305667409</c:v>
                </c:pt>
                <c:pt idx="158">
                  <c:v>0.250740899562162</c:v>
                </c:pt>
                <c:pt idx="159">
                  <c:v>0.229823750559634</c:v>
                </c:pt>
                <c:pt idx="160">
                  <c:v>0.208992413303039</c:v>
                </c:pt>
                <c:pt idx="161">
                  <c:v>0.188238376897301</c:v>
                </c:pt>
                <c:pt idx="162">
                  <c:v>0.16755398361585</c:v>
                </c:pt>
                <c:pt idx="163">
                  <c:v>0.146932350655583</c:v>
                </c:pt>
                <c:pt idx="164">
                  <c:v>0.126367296238934</c:v>
                </c:pt>
                <c:pt idx="165">
                  <c:v>0.105853270781616</c:v>
                </c:pt>
                <c:pt idx="166">
                  <c:v>0.0853852934413739</c:v>
                </c:pt>
                <c:pt idx="167">
                  <c:v>0.0649588940889839</c:v>
                </c:pt>
                <c:pt idx="168">
                  <c:v>0.0445700605621542</c:v>
                </c:pt>
                <c:pt idx="169">
                  <c:v>0.0242151909492827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22279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Концентрирование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solidFill>
              <a:srgbClr val="FFC000"/>
            </a:solidFill>
            <a:ln cap="rnd" w="38160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0.000204081632653062</c:v>
                </c:pt>
                <c:pt idx="22">
                  <c:v>0.000816326530612246</c:v>
                </c:pt>
                <c:pt idx="23">
                  <c:v>0.00183673469387755</c:v>
                </c:pt>
                <c:pt idx="24">
                  <c:v>0.00326530612244898</c:v>
                </c:pt>
                <c:pt idx="25">
                  <c:v>0.00510204081632653</c:v>
                </c:pt>
                <c:pt idx="26">
                  <c:v>0.00734693877551021</c:v>
                </c:pt>
                <c:pt idx="27">
                  <c:v>0.01</c:v>
                </c:pt>
                <c:pt idx="28">
                  <c:v>0.0130612244897959</c:v>
                </c:pt>
                <c:pt idx="29">
                  <c:v>0.016530612244898</c:v>
                </c:pt>
                <c:pt idx="30">
                  <c:v>0.0204081632653061</c:v>
                </c:pt>
                <c:pt idx="31">
                  <c:v>0.0246938775510204</c:v>
                </c:pt>
                <c:pt idx="32">
                  <c:v>0.0293877551020408</c:v>
                </c:pt>
                <c:pt idx="33">
                  <c:v>0.0344897959183673</c:v>
                </c:pt>
                <c:pt idx="34">
                  <c:v>0.04</c:v>
                </c:pt>
                <c:pt idx="35">
                  <c:v>0.0459183673469388</c:v>
                </c:pt>
                <c:pt idx="36">
                  <c:v>0.0522448979591837</c:v>
                </c:pt>
                <c:pt idx="37">
                  <c:v>0.0589795918367347</c:v>
                </c:pt>
                <c:pt idx="38">
                  <c:v>0.0661224489795918</c:v>
                </c:pt>
                <c:pt idx="39">
                  <c:v>0.0736734693877551</c:v>
                </c:pt>
                <c:pt idx="40">
                  <c:v>0.0816326530612245</c:v>
                </c:pt>
                <c:pt idx="41">
                  <c:v>0.09</c:v>
                </c:pt>
                <c:pt idx="42">
                  <c:v>0.0987755102040817</c:v>
                </c:pt>
                <c:pt idx="43">
                  <c:v>0.107959183673469</c:v>
                </c:pt>
                <c:pt idx="44">
                  <c:v>0.117551020408163</c:v>
                </c:pt>
                <c:pt idx="45">
                  <c:v>0.127551020408163</c:v>
                </c:pt>
                <c:pt idx="46">
                  <c:v>0.137959183673469</c:v>
                </c:pt>
                <c:pt idx="47">
                  <c:v>0.148775510204082</c:v>
                </c:pt>
                <c:pt idx="48">
                  <c:v>0.16</c:v>
                </c:pt>
                <c:pt idx="49">
                  <c:v>0.171632653061225</c:v>
                </c:pt>
                <c:pt idx="50">
                  <c:v>0.183673469387755</c:v>
                </c:pt>
                <c:pt idx="51">
                  <c:v>0.196122448979592</c:v>
                </c:pt>
                <c:pt idx="52">
                  <c:v>0.208979591836735</c:v>
                </c:pt>
                <c:pt idx="53">
                  <c:v>0.222244897959184</c:v>
                </c:pt>
                <c:pt idx="54">
                  <c:v>0.235918367346939</c:v>
                </c:pt>
                <c:pt idx="55">
                  <c:v>0.25</c:v>
                </c:pt>
                <c:pt idx="56">
                  <c:v>0.264489795918367</c:v>
                </c:pt>
                <c:pt idx="57">
                  <c:v>0.279387755102041</c:v>
                </c:pt>
                <c:pt idx="58">
                  <c:v>0.29469387755102</c:v>
                </c:pt>
                <c:pt idx="59">
                  <c:v>0.310408163265306</c:v>
                </c:pt>
                <c:pt idx="60">
                  <c:v>0.326530612244898</c:v>
                </c:pt>
                <c:pt idx="61">
                  <c:v>0.343061224489796</c:v>
                </c:pt>
                <c:pt idx="62">
                  <c:v>0.36</c:v>
                </c:pt>
                <c:pt idx="63">
                  <c:v>0.37734693877551</c:v>
                </c:pt>
                <c:pt idx="64">
                  <c:v>0.395102040816327</c:v>
                </c:pt>
                <c:pt idx="65">
                  <c:v>0.413265306122449</c:v>
                </c:pt>
                <c:pt idx="66">
                  <c:v>0.431836734693878</c:v>
                </c:pt>
                <c:pt idx="67">
                  <c:v>0.450816326530612</c:v>
                </c:pt>
                <c:pt idx="68">
                  <c:v>0.470204081632653</c:v>
                </c:pt>
                <c:pt idx="69">
                  <c:v>0.49</c:v>
                </c:pt>
                <c:pt idx="70">
                  <c:v>0.510204081632653</c:v>
                </c:pt>
                <c:pt idx="71">
                  <c:v>0.530816326530612</c:v>
                </c:pt>
                <c:pt idx="72">
                  <c:v>0.551836734693878</c:v>
                </c:pt>
                <c:pt idx="73">
                  <c:v>0.573265306122449</c:v>
                </c:pt>
                <c:pt idx="74">
                  <c:v>0.595102040816327</c:v>
                </c:pt>
                <c:pt idx="75">
                  <c:v>0.61734693877551</c:v>
                </c:pt>
                <c:pt idx="76">
                  <c:v>0.64</c:v>
                </c:pt>
                <c:pt idx="77">
                  <c:v>0.663061224489796</c:v>
                </c:pt>
                <c:pt idx="78">
                  <c:v>0.686530612244898</c:v>
                </c:pt>
                <c:pt idx="79">
                  <c:v>0.710408163265306</c:v>
                </c:pt>
                <c:pt idx="80">
                  <c:v>0.73469387755102</c:v>
                </c:pt>
                <c:pt idx="81">
                  <c:v>0.759387755102041</c:v>
                </c:pt>
                <c:pt idx="82">
                  <c:v>0.784489795918367</c:v>
                </c:pt>
                <c:pt idx="83">
                  <c:v>0.81</c:v>
                </c:pt>
                <c:pt idx="84">
                  <c:v>0.835918367346939</c:v>
                </c:pt>
                <c:pt idx="85">
                  <c:v>0.862244897959184</c:v>
                </c:pt>
                <c:pt idx="86">
                  <c:v>0.888979591836735</c:v>
                </c:pt>
                <c:pt idx="87">
                  <c:v>0.916122448979592</c:v>
                </c:pt>
                <c:pt idx="88">
                  <c:v>0.943673469387755</c:v>
                </c:pt>
                <c:pt idx="89">
                  <c:v>0.971632653061225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</c:v>
                </c:pt>
                <c:pt idx="122">
                  <c:v>0.9216</c:v>
                </c:pt>
                <c:pt idx="123">
                  <c:v>0.8836</c:v>
                </c:pt>
                <c:pt idx="124">
                  <c:v>0.8464</c:v>
                </c:pt>
                <c:pt idx="125">
                  <c:v>0.81</c:v>
                </c:pt>
                <c:pt idx="126">
                  <c:v>0.7744</c:v>
                </c:pt>
                <c:pt idx="127">
                  <c:v>0.7396</c:v>
                </c:pt>
                <c:pt idx="128">
                  <c:v>0.7056</c:v>
                </c:pt>
                <c:pt idx="129">
                  <c:v>0.6724</c:v>
                </c:pt>
                <c:pt idx="130">
                  <c:v>0.64</c:v>
                </c:pt>
                <c:pt idx="131">
                  <c:v>0.6084</c:v>
                </c:pt>
                <c:pt idx="132">
                  <c:v>0.5776</c:v>
                </c:pt>
                <c:pt idx="133">
                  <c:v>0.5476</c:v>
                </c:pt>
                <c:pt idx="134">
                  <c:v>0.5184</c:v>
                </c:pt>
                <c:pt idx="135">
                  <c:v>0.49</c:v>
                </c:pt>
                <c:pt idx="136">
                  <c:v>0.4624</c:v>
                </c:pt>
                <c:pt idx="137">
                  <c:v>0.4356</c:v>
                </c:pt>
                <c:pt idx="138">
                  <c:v>0.4096</c:v>
                </c:pt>
                <c:pt idx="139">
                  <c:v>0.3844</c:v>
                </c:pt>
                <c:pt idx="140">
                  <c:v>0.36</c:v>
                </c:pt>
                <c:pt idx="141">
                  <c:v>0.3364</c:v>
                </c:pt>
                <c:pt idx="142">
                  <c:v>0.3136</c:v>
                </c:pt>
                <c:pt idx="143">
                  <c:v>0.2916</c:v>
                </c:pt>
                <c:pt idx="144">
                  <c:v>0.2704</c:v>
                </c:pt>
                <c:pt idx="145">
                  <c:v>0.25</c:v>
                </c:pt>
                <c:pt idx="146">
                  <c:v>0.2304</c:v>
                </c:pt>
                <c:pt idx="147">
                  <c:v>0.2116</c:v>
                </c:pt>
                <c:pt idx="148">
                  <c:v>0.1936</c:v>
                </c:pt>
                <c:pt idx="149">
                  <c:v>0.1764</c:v>
                </c:pt>
                <c:pt idx="150">
                  <c:v>0.16</c:v>
                </c:pt>
                <c:pt idx="151">
                  <c:v>0.1444</c:v>
                </c:pt>
                <c:pt idx="152">
                  <c:v>0.1296</c:v>
                </c:pt>
                <c:pt idx="153">
                  <c:v>0.1156</c:v>
                </c:pt>
                <c:pt idx="154">
                  <c:v>0.1024</c:v>
                </c:pt>
                <c:pt idx="155">
                  <c:v>0.09</c:v>
                </c:pt>
                <c:pt idx="156">
                  <c:v>0.0784</c:v>
                </c:pt>
                <c:pt idx="157">
                  <c:v>0.0676000000000001</c:v>
                </c:pt>
                <c:pt idx="158">
                  <c:v>0.0575999999999999</c:v>
                </c:pt>
                <c:pt idx="159">
                  <c:v>0.0484</c:v>
                </c:pt>
                <c:pt idx="160">
                  <c:v>0.04</c:v>
                </c:pt>
                <c:pt idx="161">
                  <c:v>0.0323999999999999</c:v>
                </c:pt>
                <c:pt idx="162">
                  <c:v>0.0256</c:v>
                </c:pt>
                <c:pt idx="163">
                  <c:v>0.0196</c:v>
                </c:pt>
                <c:pt idx="164">
                  <c:v>0.0144000000000001</c:v>
                </c:pt>
                <c:pt idx="165">
                  <c:v>0.01</c:v>
                </c:pt>
                <c:pt idx="166">
                  <c:v>0.00639999999999995</c:v>
                </c:pt>
                <c:pt idx="167">
                  <c:v>0.00360000000000002</c:v>
                </c:pt>
                <c:pt idx="168">
                  <c:v>0.00159999999999999</c:v>
                </c:pt>
                <c:pt idx="169">
                  <c:v>0.000400000000000011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749356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6.33779980237337E-018</c:v>
                </c:pt>
                <c:pt idx="2">
                  <c:v>9.45488627388654E-018</c:v>
                </c:pt>
                <c:pt idx="3">
                  <c:v>1.41050328567735E-017</c:v>
                </c:pt>
                <c:pt idx="4">
                  <c:v>2.10422363767762E-017</c:v>
                </c:pt>
                <c:pt idx="5">
                  <c:v>3.13913279204803E-017</c:v>
                </c:pt>
                <c:pt idx="6">
                  <c:v>4.68303582835284E-017</c:v>
                </c:pt>
                <c:pt idx="7">
                  <c:v>6.9862685086757E-017</c:v>
                </c:pt>
                <c:pt idx="8">
                  <c:v>1.04222879055959E-016</c:v>
                </c:pt>
                <c:pt idx="9">
                  <c:v>1.55482265034959E-016</c:v>
                </c:pt>
                <c:pt idx="10">
                  <c:v>2.31952283024357E-016</c:v>
                </c:pt>
                <c:pt idx="11">
                  <c:v>3.46032144490013E-016</c:v>
                </c:pt>
                <c:pt idx="12">
                  <c:v>5.16219299327973E-016</c:v>
                </c:pt>
                <c:pt idx="13">
                  <c:v>7.70108700136546E-016</c:v>
                </c:pt>
                <c:pt idx="14">
                  <c:v>1.14886717873211E-015</c:v>
                </c:pt>
                <c:pt idx="15">
                  <c:v>1.71390843154201E-015</c:v>
                </c:pt>
                <c:pt idx="16">
                  <c:v>2.55685092766998E-015</c:v>
                </c:pt>
                <c:pt idx="17">
                  <c:v>3.81437336208506E-015</c:v>
                </c:pt>
                <c:pt idx="18">
                  <c:v>5.69037638758348E-015</c:v>
                </c:pt>
                <c:pt idx="19">
                  <c:v>8.48904403387171E-015</c:v>
                </c:pt>
                <c:pt idx="20">
                  <c:v>1.2664165549094E-014</c:v>
                </c:pt>
                <c:pt idx="21">
                  <c:v>1.8892714941156E-014</c:v>
                </c:pt>
                <c:pt idx="22">
                  <c:v>2.81846187547126E-014</c:v>
                </c:pt>
                <c:pt idx="23">
                  <c:v>4.2046510351883E-014</c:v>
                </c:pt>
                <c:pt idx="24">
                  <c:v>6.27260225925672E-014</c:v>
                </c:pt>
                <c:pt idx="25">
                  <c:v>9.3576229688393E-014</c:v>
                </c:pt>
                <c:pt idx="26">
                  <c:v>1.3959933056129E-013</c:v>
                </c:pt>
                <c:pt idx="27">
                  <c:v>2.08257729105507E-013</c:v>
                </c:pt>
                <c:pt idx="28">
                  <c:v>3.10684023754248E-013</c:v>
                </c:pt>
                <c:pt idx="29">
                  <c:v>4.63486099799084E-013</c:v>
                </c:pt>
                <c:pt idx="30">
                  <c:v>6.91440010693542E-013</c:v>
                </c:pt>
                <c:pt idx="31">
                  <c:v>1.03150728488962E-012</c:v>
                </c:pt>
                <c:pt idx="32">
                  <c:v>1.53882804339445E-012</c:v>
                </c:pt>
                <c:pt idx="33">
                  <c:v>2.29566168055708E-012</c:v>
                </c:pt>
                <c:pt idx="34">
                  <c:v>3.42472479247986E-012</c:v>
                </c:pt>
                <c:pt idx="35">
                  <c:v>5.10908902803722E-012</c:v>
                </c:pt>
                <c:pt idx="36">
                  <c:v>7.6218651944548E-012</c:v>
                </c:pt>
                <c:pt idx="37">
                  <c:v>1.13704867391375E-011</c:v>
                </c:pt>
                <c:pt idx="38">
                  <c:v>1.69627729415529E-011</c:v>
                </c:pt>
                <c:pt idx="39">
                  <c:v>2.53054836144786E-011</c:v>
                </c:pt>
                <c:pt idx="40">
                  <c:v>3.77513454413658E-011</c:v>
                </c:pt>
                <c:pt idx="41">
                  <c:v>5.6318389497571E-011</c:v>
                </c:pt>
                <c:pt idx="42">
                  <c:v>8.40171643815301E-011</c:v>
                </c:pt>
                <c:pt idx="43">
                  <c:v>1.25338880844974E-010</c:v>
                </c:pt>
                <c:pt idx="44">
                  <c:v>1.86983638007722E-010</c:v>
                </c:pt>
                <c:pt idx="45">
                  <c:v>2.78946809209081E-010</c:v>
                </c:pt>
                <c:pt idx="46">
                  <c:v>4.16139739249243E-010</c:v>
                </c:pt>
                <c:pt idx="47">
                  <c:v>6.2080754055496E-010</c:v>
                </c:pt>
                <c:pt idx="48">
                  <c:v>9.26136021199047E-010</c:v>
                </c:pt>
                <c:pt idx="49">
                  <c:v>1.38163258917063E-009</c:v>
                </c:pt>
                <c:pt idx="50">
                  <c:v>2.0611536181902E-009</c:v>
                </c:pt>
                <c:pt idx="51">
                  <c:v>3.07487987013172E-009</c:v>
                </c:pt>
                <c:pt idx="52">
                  <c:v>4.58718172560529E-009</c:v>
                </c:pt>
                <c:pt idx="53">
                  <c:v>6.84327097538763E-009</c:v>
                </c:pt>
                <c:pt idx="54">
                  <c:v>1.02089606193748E-008</c:v>
                </c:pt>
                <c:pt idx="55">
                  <c:v>1.52299795127604E-008</c:v>
                </c:pt>
                <c:pt idx="56">
                  <c:v>2.27204594115193E-008</c:v>
                </c:pt>
                <c:pt idx="57">
                  <c:v>3.38949421131021E-008</c:v>
                </c:pt>
                <c:pt idx="58">
                  <c:v>5.05653109265044E-008</c:v>
                </c:pt>
                <c:pt idx="59">
                  <c:v>7.54345778080666E-008</c:v>
                </c:pt>
                <c:pt idx="60">
                  <c:v>1.12535162055095E-007</c:v>
                </c:pt>
                <c:pt idx="61">
                  <c:v>1.67882724814952E-007</c:v>
                </c:pt>
                <c:pt idx="62">
                  <c:v>2.50451574506755E-007</c:v>
                </c:pt>
                <c:pt idx="63">
                  <c:v>3.73629798389248E-007</c:v>
                </c:pt>
                <c:pt idx="64">
                  <c:v>5.5739005858561E-007</c:v>
                </c:pt>
                <c:pt idx="65">
                  <c:v>8.31528027664132E-007</c:v>
                </c:pt>
                <c:pt idx="66">
                  <c:v>1.24049354113058E-006</c:v>
                </c:pt>
                <c:pt idx="67">
                  <c:v>1.85059777286345E-006</c:v>
                </c:pt>
                <c:pt idx="68">
                  <c:v>2.76076495019305E-006</c:v>
                </c:pt>
                <c:pt idx="69">
                  <c:v>4.11857174483264E-006</c:v>
                </c:pt>
                <c:pt idx="70">
                  <c:v>6.14417460221472E-006</c:v>
                </c:pt>
                <c:pt idx="71">
                  <c:v>9.16600371985332E-006</c:v>
                </c:pt>
                <c:pt idx="72">
                  <c:v>1.36740090845997E-005</c:v>
                </c:pt>
                <c:pt idx="73">
                  <c:v>2.03990872799214E-005</c:v>
                </c:pt>
                <c:pt idx="74">
                  <c:v>3.04315569005654E-005</c:v>
                </c:pt>
                <c:pt idx="75">
                  <c:v>4.53978687024344E-005</c:v>
                </c:pt>
                <c:pt idx="76">
                  <c:v>6.77241496197701E-005</c:v>
                </c:pt>
                <c:pt idx="77">
                  <c:v>0.000101029193907773</c:v>
                </c:pt>
                <c:pt idx="78">
                  <c:v>0.000150710358059757</c:v>
                </c:pt>
                <c:pt idx="79">
                  <c:v>0.000224816770233296</c:v>
                </c:pt>
                <c:pt idx="80">
                  <c:v>0.000335350130466478</c:v>
                </c:pt>
                <c:pt idx="81">
                  <c:v>0.000500201107079564</c:v>
                </c:pt>
                <c:pt idx="82">
                  <c:v>0.000746028833836695</c:v>
                </c:pt>
                <c:pt idx="83">
                  <c:v>0.00111253603286032</c:v>
                </c:pt>
                <c:pt idx="84">
                  <c:v>0.00165880108017442</c:v>
                </c:pt>
                <c:pt idx="85">
                  <c:v>0.00247262315663477</c:v>
                </c:pt>
                <c:pt idx="86">
                  <c:v>0.00368423989943598</c:v>
                </c:pt>
                <c:pt idx="87">
                  <c:v>0.00548629889945039</c:v>
                </c:pt>
                <c:pt idx="88">
                  <c:v>0.00816257115315992</c:v>
                </c:pt>
                <c:pt idx="89">
                  <c:v>0.0121284349842743</c:v>
                </c:pt>
                <c:pt idx="90">
                  <c:v>0.0179862099620916</c:v>
                </c:pt>
                <c:pt idx="91">
                  <c:v>0.0265969935768658</c:v>
                </c:pt>
                <c:pt idx="92">
                  <c:v>0.0391657227967643</c:v>
                </c:pt>
                <c:pt idx="93">
                  <c:v>0.0573241758988689</c:v>
                </c:pt>
                <c:pt idx="94">
                  <c:v>0.0831726964939225</c:v>
                </c:pt>
                <c:pt idx="95">
                  <c:v>0.119202922022118</c:v>
                </c:pt>
                <c:pt idx="96">
                  <c:v>0.167981614866075</c:v>
                </c:pt>
                <c:pt idx="97">
                  <c:v>0.231475216500982</c:v>
                </c:pt>
                <c:pt idx="98">
                  <c:v>0.310025518872388</c:v>
                </c:pt>
                <c:pt idx="99">
                  <c:v>0.401312339887548</c:v>
                </c:pt>
                <c:pt idx="100">
                  <c:v>0.5</c:v>
                </c:pt>
                <c:pt idx="101">
                  <c:v>0.598687660112452</c:v>
                </c:pt>
                <c:pt idx="102">
                  <c:v>0.689974481127612</c:v>
                </c:pt>
                <c:pt idx="103">
                  <c:v>0.768524783499018</c:v>
                </c:pt>
                <c:pt idx="104">
                  <c:v>0.832018385133925</c:v>
                </c:pt>
                <c:pt idx="105">
                  <c:v>0.880797077977882</c:v>
                </c:pt>
                <c:pt idx="106">
                  <c:v>0.916827303506077</c:v>
                </c:pt>
                <c:pt idx="107">
                  <c:v>0.942675824101131</c:v>
                </c:pt>
                <c:pt idx="108">
                  <c:v>0.960834277203236</c:v>
                </c:pt>
                <c:pt idx="109">
                  <c:v>0.973403006423134</c:v>
                </c:pt>
                <c:pt idx="110">
                  <c:v>0.982013790037909</c:v>
                </c:pt>
                <c:pt idx="111">
                  <c:v>0.987871565015726</c:v>
                </c:pt>
                <c:pt idx="112">
                  <c:v>0.99183742884684</c:v>
                </c:pt>
                <c:pt idx="113">
                  <c:v>0.99451370110055</c:v>
                </c:pt>
                <c:pt idx="114">
                  <c:v>0.996315760100564</c:v>
                </c:pt>
                <c:pt idx="115">
                  <c:v>0.997527376843365</c:v>
                </c:pt>
                <c:pt idx="116">
                  <c:v>0.998341198919826</c:v>
                </c:pt>
                <c:pt idx="117">
                  <c:v>0.99888746396714</c:v>
                </c:pt>
                <c:pt idx="118">
                  <c:v>0.999253971166163</c:v>
                </c:pt>
                <c:pt idx="119">
                  <c:v>0.999499798892921</c:v>
                </c:pt>
                <c:pt idx="120">
                  <c:v>0.999664649869534</c:v>
                </c:pt>
                <c:pt idx="121">
                  <c:v>0.999775183229767</c:v>
                </c:pt>
                <c:pt idx="122">
                  <c:v>0.99984928964194</c:v>
                </c:pt>
                <c:pt idx="123">
                  <c:v>0.999898970806092</c:v>
                </c:pt>
                <c:pt idx="124">
                  <c:v>0.99993227585038</c:v>
                </c:pt>
                <c:pt idx="125">
                  <c:v>0.999954602131298</c:v>
                </c:pt>
                <c:pt idx="126">
                  <c:v>0.999969568443099</c:v>
                </c:pt>
                <c:pt idx="127">
                  <c:v>0.99997960091272</c:v>
                </c:pt>
                <c:pt idx="128">
                  <c:v>0.999986325990915</c:v>
                </c:pt>
                <c:pt idx="129">
                  <c:v>0.99999083399628</c:v>
                </c:pt>
                <c:pt idx="130">
                  <c:v>0.999993855825398</c:v>
                </c:pt>
                <c:pt idx="131">
                  <c:v>0.999995881428255</c:v>
                </c:pt>
                <c:pt idx="132">
                  <c:v>0.99999723923505</c:v>
                </c:pt>
                <c:pt idx="133">
                  <c:v>0.999998149402227</c:v>
                </c:pt>
                <c:pt idx="134">
                  <c:v>0.999998759506459</c:v>
                </c:pt>
                <c:pt idx="135">
                  <c:v>0.999999168471972</c:v>
                </c:pt>
                <c:pt idx="136">
                  <c:v>0.999999442609941</c:v>
                </c:pt>
                <c:pt idx="137">
                  <c:v>0.999999626370202</c:v>
                </c:pt>
                <c:pt idx="138">
                  <c:v>0.999999749548426</c:v>
                </c:pt>
                <c:pt idx="139">
                  <c:v>0.999999832117275</c:v>
                </c:pt>
                <c:pt idx="140">
                  <c:v>0.999999887464838</c:v>
                </c:pt>
                <c:pt idx="141">
                  <c:v>0.999999924565422</c:v>
                </c:pt>
                <c:pt idx="142">
                  <c:v>0.999999949434689</c:v>
                </c:pt>
                <c:pt idx="143">
                  <c:v>0.999999966105058</c:v>
                </c:pt>
                <c:pt idx="144">
                  <c:v>0.999999977279541</c:v>
                </c:pt>
                <c:pt idx="145">
                  <c:v>0.999999984770021</c:v>
                </c:pt>
                <c:pt idx="146">
                  <c:v>0.999999989791039</c:v>
                </c:pt>
                <c:pt idx="147">
                  <c:v>0.999999993156729</c:v>
                </c:pt>
                <c:pt idx="148">
                  <c:v>0.999999995412818</c:v>
                </c:pt>
                <c:pt idx="149">
                  <c:v>0.99999999692512</c:v>
                </c:pt>
                <c:pt idx="150">
                  <c:v>0.999999997938846</c:v>
                </c:pt>
                <c:pt idx="151">
                  <c:v>0.999999998618367</c:v>
                </c:pt>
                <c:pt idx="152">
                  <c:v>0.999999999073864</c:v>
                </c:pt>
                <c:pt idx="153">
                  <c:v>0.999999999379192</c:v>
                </c:pt>
                <c:pt idx="154">
                  <c:v>0.99999999958386</c:v>
                </c:pt>
                <c:pt idx="155">
                  <c:v>0.999999999721053</c:v>
                </c:pt>
                <c:pt idx="156">
                  <c:v>0.999999999813017</c:v>
                </c:pt>
                <c:pt idx="157">
                  <c:v>0.999999999874661</c:v>
                </c:pt>
                <c:pt idx="158">
                  <c:v>0.999999999915983</c:v>
                </c:pt>
                <c:pt idx="159">
                  <c:v>0.999999999943682</c:v>
                </c:pt>
                <c:pt idx="160">
                  <c:v>0.999999999962249</c:v>
                </c:pt>
                <c:pt idx="161">
                  <c:v>0.999999999974695</c:v>
                </c:pt>
                <c:pt idx="162">
                  <c:v>0.999999999983037</c:v>
                </c:pt>
                <c:pt idx="163">
                  <c:v>0.99999999998863</c:v>
                </c:pt>
                <c:pt idx="164">
                  <c:v>0.999999999992378</c:v>
                </c:pt>
                <c:pt idx="165">
                  <c:v>0.999999999994891</c:v>
                </c:pt>
                <c:pt idx="166">
                  <c:v>0.999999999996575</c:v>
                </c:pt>
                <c:pt idx="167">
                  <c:v>0.999999999997704</c:v>
                </c:pt>
                <c:pt idx="168">
                  <c:v>0.999999999998461</c:v>
                </c:pt>
                <c:pt idx="169">
                  <c:v>0.999999999998969</c:v>
                </c:pt>
                <c:pt idx="170">
                  <c:v>0.999999999999309</c:v>
                </c:pt>
                <c:pt idx="171">
                  <c:v>0.999999999999537</c:v>
                </c:pt>
                <c:pt idx="172">
                  <c:v>0.999999999999689</c:v>
                </c:pt>
                <c:pt idx="173">
                  <c:v>0.999999999999792</c:v>
                </c:pt>
                <c:pt idx="174">
                  <c:v>0.99999999999986</c:v>
                </c:pt>
                <c:pt idx="175">
                  <c:v>0.999999999999907</c:v>
                </c:pt>
                <c:pt idx="176">
                  <c:v>0.999999999999937</c:v>
                </c:pt>
                <c:pt idx="177">
                  <c:v>0.999999999999958</c:v>
                </c:pt>
                <c:pt idx="178">
                  <c:v>0.999999999999972</c:v>
                </c:pt>
                <c:pt idx="179">
                  <c:v>0.999999999999981</c:v>
                </c:pt>
                <c:pt idx="180">
                  <c:v>0.999999999999987</c:v>
                </c:pt>
                <c:pt idx="181">
                  <c:v>0.999999999999992</c:v>
                </c:pt>
                <c:pt idx="182">
                  <c:v>0.999999999999994</c:v>
                </c:pt>
                <c:pt idx="183">
                  <c:v>0.999999999999996</c:v>
                </c:pt>
                <c:pt idx="184">
                  <c:v>0.999999999999997</c:v>
                </c:pt>
                <c:pt idx="185">
                  <c:v>0.999999999999998</c:v>
                </c:pt>
                <c:pt idx="186">
                  <c:v>0.999999999999999</c:v>
                </c:pt>
                <c:pt idx="187">
                  <c:v>0.999999999999999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89675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Растяжение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solidFill>
              <a:srgbClr val="FFC000"/>
            </a:solidFill>
            <a:ln cap="rnd" w="38160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</c:v>
                </c:pt>
                <c:pt idx="22">
                  <c:v>0.169030850945703</c:v>
                </c:pt>
                <c:pt idx="23">
                  <c:v>0.207019667802706</c:v>
                </c:pt>
                <c:pt idx="24">
                  <c:v>0.239045721866879</c:v>
                </c:pt>
                <c:pt idx="25">
                  <c:v>0.267261241912424</c:v>
                </c:pt>
                <c:pt idx="26">
                  <c:v>0.29277002188456</c:v>
                </c:pt>
                <c:pt idx="27">
                  <c:v>0.316227766016838</c:v>
                </c:pt>
                <c:pt idx="28">
                  <c:v>0.338061701891407</c:v>
                </c:pt>
                <c:pt idx="29">
                  <c:v>0.358568582800318</c:v>
                </c:pt>
                <c:pt idx="30">
                  <c:v>0.377964473009227</c:v>
                </c:pt>
                <c:pt idx="31">
                  <c:v>0.396412483586046</c:v>
                </c:pt>
                <c:pt idx="32">
                  <c:v>0.414039335605413</c:v>
                </c:pt>
                <c:pt idx="33">
                  <c:v>0.430945803685667</c:v>
                </c:pt>
                <c:pt idx="34">
                  <c:v>0.447213595499958</c:v>
                </c:pt>
                <c:pt idx="35">
                  <c:v>0.462910049886276</c:v>
                </c:pt>
                <c:pt idx="36">
                  <c:v>0.478091443733758</c:v>
                </c:pt>
                <c:pt idx="37">
                  <c:v>0.492805380304581</c:v>
                </c:pt>
                <c:pt idx="38">
                  <c:v>0.50709255283711</c:v>
                </c:pt>
                <c:pt idx="39">
                  <c:v>0.520988072251728</c:v>
                </c:pt>
                <c:pt idx="40">
                  <c:v>0.534522483824849</c:v>
                </c:pt>
                <c:pt idx="41">
                  <c:v>0.547722557505166</c:v>
                </c:pt>
                <c:pt idx="42">
                  <c:v>0.560611910581388</c:v>
                </c:pt>
                <c:pt idx="43">
                  <c:v>0.573211504221111</c:v>
                </c:pt>
                <c:pt idx="44">
                  <c:v>0.58554004376912</c:v>
                </c:pt>
                <c:pt idx="45">
                  <c:v>0.597614304667197</c:v>
                </c:pt>
                <c:pt idx="46">
                  <c:v>0.609449400220044</c:v>
                </c:pt>
                <c:pt idx="47">
                  <c:v>0.621059003408119</c:v>
                </c:pt>
                <c:pt idx="48">
                  <c:v>0.632455532033676</c:v>
                </c:pt>
                <c:pt idx="49">
                  <c:v>0.643650304346789</c:v>
                </c:pt>
                <c:pt idx="50">
                  <c:v>0.654653670707977</c:v>
                </c:pt>
                <c:pt idx="51">
                  <c:v>0.665475125648692</c:v>
                </c:pt>
                <c:pt idx="52">
                  <c:v>0.676123403782813</c:v>
                </c:pt>
                <c:pt idx="53">
                  <c:v>0.686606562325595</c:v>
                </c:pt>
                <c:pt idx="54">
                  <c:v>0.69693205243717</c:v>
                </c:pt>
                <c:pt idx="55">
                  <c:v>0.707106781186548</c:v>
                </c:pt>
                <c:pt idx="56">
                  <c:v>0.717137165600636</c:v>
                </c:pt>
                <c:pt idx="57">
                  <c:v>0.72702917999997</c:v>
                </c:pt>
                <c:pt idx="58">
                  <c:v>0.736788397613007</c:v>
                </c:pt>
                <c:pt idx="59">
                  <c:v>0.746420027292179</c:v>
                </c:pt>
                <c:pt idx="60">
                  <c:v>0.755928946018454</c:v>
                </c:pt>
                <c:pt idx="61">
                  <c:v>0.765319727770221</c:v>
                </c:pt>
                <c:pt idx="62">
                  <c:v>0.774596669241483</c:v>
                </c:pt>
                <c:pt idx="63">
                  <c:v>0.783763812819726</c:v>
                </c:pt>
                <c:pt idx="64">
                  <c:v>0.792824967172092</c:v>
                </c:pt>
                <c:pt idx="65">
                  <c:v>0.801783725737273</c:v>
                </c:pt>
                <c:pt idx="66">
                  <c:v>0.810643483377778</c:v>
                </c:pt>
                <c:pt idx="67">
                  <c:v>0.819407451411428</c:v>
                </c:pt>
                <c:pt idx="68">
                  <c:v>0.828078671210825</c:v>
                </c:pt>
                <c:pt idx="69">
                  <c:v>0.836660026534076</c:v>
                </c:pt>
                <c:pt idx="70">
                  <c:v>0.845154254728517</c:v>
                </c:pt>
                <c:pt idx="71">
                  <c:v>0.853563956930837</c:v>
                </c:pt>
                <c:pt idx="72">
                  <c:v>0.861891607371335</c:v>
                </c:pt>
                <c:pt idx="73">
                  <c:v>0.870139561876632</c:v>
                </c:pt>
                <c:pt idx="74">
                  <c:v>0.87831006565368</c:v>
                </c:pt>
                <c:pt idx="75">
                  <c:v>0.886405260427918</c:v>
                </c:pt>
                <c:pt idx="76">
                  <c:v>0.894427190999916</c:v>
                </c:pt>
                <c:pt idx="77">
                  <c:v>0.902377811277358</c:v>
                </c:pt>
                <c:pt idx="78">
                  <c:v>0.9102589898328</c:v>
                </c:pt>
                <c:pt idx="79">
                  <c:v>0.918072515031979</c:v>
                </c:pt>
                <c:pt idx="80">
                  <c:v>0.925820099772551</c:v>
                </c:pt>
                <c:pt idx="81">
                  <c:v>0.933503385868831</c:v>
                </c:pt>
                <c:pt idx="82">
                  <c:v>0.94112394811432</c:v>
                </c:pt>
                <c:pt idx="83">
                  <c:v>0.948683298050514</c:v>
                </c:pt>
                <c:pt idx="84">
                  <c:v>0.956182887467515</c:v>
                </c:pt>
                <c:pt idx="85">
                  <c:v>0.963624111659432</c:v>
                </c:pt>
                <c:pt idx="86">
                  <c:v>0.971008312455225</c:v>
                </c:pt>
                <c:pt idx="87">
                  <c:v>0.978336781043653</c:v>
                </c:pt>
                <c:pt idx="88">
                  <c:v>0.985610760609162</c:v>
                </c:pt>
                <c:pt idx="89">
                  <c:v>0.992831448793946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0.989949493661167</c:v>
                </c:pt>
                <c:pt idx="122">
                  <c:v>0.979795897113271</c:v>
                </c:pt>
                <c:pt idx="123">
                  <c:v>0.969535971483266</c:v>
                </c:pt>
                <c:pt idx="124">
                  <c:v>0.959166304662544</c:v>
                </c:pt>
                <c:pt idx="125">
                  <c:v>0.948683298050514</c:v>
                </c:pt>
                <c:pt idx="126">
                  <c:v>0.938083151964686</c:v>
                </c:pt>
                <c:pt idx="127">
                  <c:v>0.927361849549571</c:v>
                </c:pt>
                <c:pt idx="128">
                  <c:v>0.916515138991168</c:v>
                </c:pt>
                <c:pt idx="129">
                  <c:v>0.905538513813742</c:v>
                </c:pt>
                <c:pt idx="130">
                  <c:v>0.894427190999916</c:v>
                </c:pt>
                <c:pt idx="131">
                  <c:v>0.883176086632785</c:v>
                </c:pt>
                <c:pt idx="132">
                  <c:v>0.871779788708135</c:v>
                </c:pt>
                <c:pt idx="133">
                  <c:v>0.860232526704263</c:v>
                </c:pt>
                <c:pt idx="134">
                  <c:v>0.848528137423857</c:v>
                </c:pt>
                <c:pt idx="135">
                  <c:v>0.836660026534076</c:v>
                </c:pt>
                <c:pt idx="136">
                  <c:v>0.824621125123532</c:v>
                </c:pt>
                <c:pt idx="137">
                  <c:v>0.812403840463596</c:v>
                </c:pt>
                <c:pt idx="138">
                  <c:v>0.8</c:v>
                </c:pt>
                <c:pt idx="139">
                  <c:v>0.787400787401181</c:v>
                </c:pt>
                <c:pt idx="140">
                  <c:v>0.774596669241483</c:v>
                </c:pt>
                <c:pt idx="141">
                  <c:v>0.761577310586391</c:v>
                </c:pt>
                <c:pt idx="142">
                  <c:v>0.748331477354788</c:v>
                </c:pt>
                <c:pt idx="143">
                  <c:v>0.734846922834953</c:v>
                </c:pt>
                <c:pt idx="144">
                  <c:v>0.721110255092798</c:v>
                </c:pt>
                <c:pt idx="145">
                  <c:v>0.707106781186548</c:v>
                </c:pt>
                <c:pt idx="146">
                  <c:v>0.692820323027551</c:v>
                </c:pt>
                <c:pt idx="147">
                  <c:v>0.678232998312527</c:v>
                </c:pt>
                <c:pt idx="148">
                  <c:v>0.66332495807108</c:v>
                </c:pt>
                <c:pt idx="149">
                  <c:v>0.648074069840786</c:v>
                </c:pt>
                <c:pt idx="150">
                  <c:v>0.632455532033676</c:v>
                </c:pt>
                <c:pt idx="151">
                  <c:v>0.616441400296898</c:v>
                </c:pt>
                <c:pt idx="152">
                  <c:v>0.6</c:v>
                </c:pt>
                <c:pt idx="153">
                  <c:v>0.58309518948453</c:v>
                </c:pt>
                <c:pt idx="154">
                  <c:v>0.565685424949238</c:v>
                </c:pt>
                <c:pt idx="155">
                  <c:v>0.547722557505166</c:v>
                </c:pt>
                <c:pt idx="156">
                  <c:v>0.529150262212918</c:v>
                </c:pt>
                <c:pt idx="157">
                  <c:v>0.509901951359279</c:v>
                </c:pt>
                <c:pt idx="158">
                  <c:v>0.489897948556636</c:v>
                </c:pt>
                <c:pt idx="159">
                  <c:v>0.469041575982343</c:v>
                </c:pt>
                <c:pt idx="160">
                  <c:v>0.447213595499958</c:v>
                </c:pt>
                <c:pt idx="161">
                  <c:v>0.424264068711928</c:v>
                </c:pt>
                <c:pt idx="162">
                  <c:v>0.4</c:v>
                </c:pt>
                <c:pt idx="163">
                  <c:v>0.374165738677394</c:v>
                </c:pt>
                <c:pt idx="164">
                  <c:v>0.346410161513776</c:v>
                </c:pt>
                <c:pt idx="165">
                  <c:v>0.316227766016838</c:v>
                </c:pt>
                <c:pt idx="166">
                  <c:v>0.282842712474619</c:v>
                </c:pt>
                <c:pt idx="167">
                  <c:v>0.244948974278318</c:v>
                </c:pt>
                <c:pt idx="168">
                  <c:v>0.2</c:v>
                </c:pt>
                <c:pt idx="169">
                  <c:v>0.141421356237311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310813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7884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69773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406554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uFillTx/>
                <a:latin typeface="Calibri"/>
                <a:ea typeface="Arial"/>
              </a:rPr>
              <a:t>Конъюнкция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1908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solidFill>
              <a:srgbClr val="7030A0"/>
            </a:solidFill>
            <a:ln cap="rnd" w="38160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3119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Дизъюнкция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1908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solidFill>
              <a:srgbClr val="7030A0"/>
            </a:solidFill>
            <a:ln cap="rnd" w="38160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476550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1908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6.45802757380087E-021</c:v>
                </c:pt>
                <c:pt idx="1">
                  <c:v>6.45802757380087E-021</c:v>
                </c:pt>
                <c:pt idx="2">
                  <c:v>1.05335796964296E-020</c:v>
                </c:pt>
                <c:pt idx="3">
                  <c:v>1.71982465502711E-020</c:v>
                </c:pt>
                <c:pt idx="4">
                  <c:v>2.81082426828376E-020</c:v>
                </c:pt>
                <c:pt idx="5">
                  <c:v>4.59868905461477E-020</c:v>
                </c:pt>
                <c:pt idx="6">
                  <c:v>7.53173369718672E-020</c:v>
                </c:pt>
                <c:pt idx="7">
                  <c:v>1.23488468624518E-019</c:v>
                </c:pt>
                <c:pt idx="8">
                  <c:v>2.02692935688755E-019</c:v>
                </c:pt>
                <c:pt idx="9">
                  <c:v>3.33075001640726E-019</c:v>
                </c:pt>
                <c:pt idx="10">
                  <c:v>5.4795812795482E-019</c:v>
                </c:pt>
                <c:pt idx="11">
                  <c:v>9.02538066242634E-019</c:v>
                </c:pt>
                <c:pt idx="12">
                  <c:v>1.48835873838275E-018</c:v>
                </c:pt>
                <c:pt idx="13">
                  <c:v>2.45745152216844E-018</c:v>
                </c:pt>
                <c:pt idx="14">
                  <c:v>4.06264625636387E-018</c:v>
                </c:pt>
                <c:pt idx="15">
                  <c:v>6.7249857419958E-018</c:v>
                </c:pt>
                <c:pt idx="16">
                  <c:v>1.11466334941226E-017</c:v>
                </c:pt>
                <c:pt idx="17">
                  <c:v>1.85002582900765E-017</c:v>
                </c:pt>
                <c:pt idx="18">
                  <c:v>3.07471786945223E-017</c:v>
                </c:pt>
                <c:pt idx="19">
                  <c:v>5.11726309521718E-017</c:v>
                </c:pt>
                <c:pt idx="20">
                  <c:v>8.5287736888808E-017</c:v>
                </c:pt>
                <c:pt idx="21">
                  <c:v>1.4235176344445E-016</c:v>
                </c:pt>
                <c:pt idx="22">
                  <c:v>0.0142857142857145</c:v>
                </c:pt>
                <c:pt idx="23">
                  <c:v>0.028571428571429</c:v>
                </c:pt>
                <c:pt idx="24">
                  <c:v>0.0428571428571435</c:v>
                </c:pt>
                <c:pt idx="25">
                  <c:v>0.0571428571428582</c:v>
                </c:pt>
                <c:pt idx="26">
                  <c:v>0.0714285714285732</c:v>
                </c:pt>
                <c:pt idx="27">
                  <c:v>0.0857142857142886</c:v>
                </c:pt>
                <c:pt idx="28">
                  <c:v>0.100000000000005</c:v>
                </c:pt>
                <c:pt idx="29">
                  <c:v>0.114285714285722</c:v>
                </c:pt>
                <c:pt idx="30">
                  <c:v>0.128571428571442</c:v>
                </c:pt>
                <c:pt idx="31">
                  <c:v>0.142857142857165</c:v>
                </c:pt>
                <c:pt idx="32">
                  <c:v>0.157142857142894</c:v>
                </c:pt>
                <c:pt idx="33">
                  <c:v>0.171428571428634</c:v>
                </c:pt>
                <c:pt idx="34">
                  <c:v>0.18571428571439</c:v>
                </c:pt>
                <c:pt idx="35">
                  <c:v>0.200000000000174</c:v>
                </c:pt>
                <c:pt idx="36">
                  <c:v>0.214285714286006</c:v>
                </c:pt>
                <c:pt idx="37">
                  <c:v>0.228571428571917</c:v>
                </c:pt>
                <c:pt idx="38">
                  <c:v>0.242857142857963</c:v>
                </c:pt>
                <c:pt idx="39">
                  <c:v>0.257142857144233</c:v>
                </c:pt>
                <c:pt idx="40">
                  <c:v>0.271428571430881</c:v>
                </c:pt>
                <c:pt idx="41">
                  <c:v>0.28571428571816</c:v>
                </c:pt>
                <c:pt idx="42">
                  <c:v>0.300000000006494</c:v>
                </c:pt>
                <c:pt idx="43">
                  <c:v>0.314285714296585</c:v>
                </c:pt>
                <c:pt idx="44">
                  <c:v>0.328571428589592</c:v>
                </c:pt>
                <c:pt idx="45">
                  <c:v>0.342857142887415</c:v>
                </c:pt>
                <c:pt idx="46">
                  <c:v>0.357142857193147</c:v>
                </c:pt>
                <c:pt idx="47">
                  <c:v>0.37142857151178</c:v>
                </c:pt>
                <c:pt idx="48">
                  <c:v>0.385714285851292</c:v>
                </c:pt>
                <c:pt idx="49">
                  <c:v>0.400000000224295</c:v>
                </c:pt>
                <c:pt idx="50">
                  <c:v>0.4142857146505</c:v>
                </c:pt>
                <c:pt idx="51">
                  <c:v>0.42857142916033</c:v>
                </c:pt>
                <c:pt idx="52">
                  <c:v>0.442857143800167</c:v>
                </c:pt>
                <c:pt idx="53">
                  <c:v>0.457142858639884</c:v>
                </c:pt>
                <c:pt idx="54">
                  <c:v>0.47142857378355</c:v>
                </c:pt>
                <c:pt idx="55">
                  <c:v>0.485714289384641</c:v>
                </c:pt>
                <c:pt idx="56">
                  <c:v>0.500000005667564</c:v>
                </c:pt>
                <c:pt idx="57">
                  <c:v>0.514285722958197</c:v>
                </c:pt>
                <c:pt idx="58">
                  <c:v>0.528571441727226</c:v>
                </c:pt>
                <c:pt idx="59">
                  <c:v>0.542857162651732</c:v>
                </c:pt>
                <c:pt idx="60">
                  <c:v>0.557142886702661</c:v>
                </c:pt>
                <c:pt idx="61">
                  <c:v>0.57142861526894</c:v>
                </c:pt>
                <c:pt idx="62">
                  <c:v>0.585714350333236</c:v>
                </c:pt>
                <c:pt idx="63">
                  <c:v>0.600000094720199</c:v>
                </c:pt>
                <c:pt idx="64">
                  <c:v>0.614285852446002</c:v>
                </c:pt>
                <c:pt idx="65">
                  <c:v>0.628571629208816</c:v>
                </c:pt>
                <c:pt idx="66">
                  <c:v>0.642857433074294</c:v>
                </c:pt>
                <c:pt idx="67">
                  <c:v>0.657143275429322</c:v>
                </c:pt>
                <c:pt idx="68">
                  <c:v>0.671429172302103</c:v>
                </c:pt>
                <c:pt idx="69">
                  <c:v>0.685715146178266</c:v>
                </c:pt>
                <c:pt idx="70">
                  <c:v>0.700001228481575</c:v>
                </c:pt>
                <c:pt idx="71">
                  <c:v>0.714287462933517</c:v>
                </c:pt>
                <c:pt idx="72">
                  <c:v>0.728573910055991</c:v>
                </c:pt>
                <c:pt idx="73">
                  <c:v>0.742860653128343</c:v>
                </c:pt>
                <c:pt idx="74">
                  <c:v>0.757147805939332</c:v>
                </c:pt>
                <c:pt idx="75">
                  <c:v>0.771435522657449</c:v>
                </c:pt>
                <c:pt idx="76">
                  <c:v>0.785724010026159</c:v>
                </c:pt>
                <c:pt idx="77">
                  <c:v>0.800013541780484</c:v>
                </c:pt>
                <c:pt idx="78">
                  <c:v>0.8143044745152</c:v>
                </c:pt>
                <c:pt idx="79">
                  <c:v>0.828597262937817</c:v>
                </c:pt>
                <c:pt idx="80">
                  <c:v>0.842892470051249</c:v>
                </c:pt>
                <c:pt idx="81">
                  <c:v>0.857190763573358</c:v>
                </c:pt>
                <c:pt idx="82">
                  <c:v>0.87149288257706</c:v>
                </c:pt>
                <c:pt idx="83">
                  <c:v>0.885799545934172</c:v>
                </c:pt>
                <c:pt idx="84">
                  <c:v>0.900111253505423</c:v>
                </c:pt>
                <c:pt idx="85">
                  <c:v>0.914427897199004</c:v>
                </c:pt>
                <c:pt idx="86">
                  <c:v>0.928748044500661</c:v>
                </c:pt>
                <c:pt idx="87">
                  <c:v>0.943067670849291</c:v>
                </c:pt>
                <c:pt idx="88">
                  <c:v>0.957377984238312</c:v>
                </c:pt>
                <c:pt idx="89">
                  <c:v>0.971661787747224</c:v>
                </c:pt>
                <c:pt idx="90">
                  <c:v>0.985887549071204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0.997692930721694</c:v>
                </c:pt>
                <c:pt idx="123">
                  <c:v>0.99424809475307</c:v>
                </c:pt>
                <c:pt idx="124">
                  <c:v>0.989393950755718</c:v>
                </c:pt>
                <c:pt idx="125">
                  <c:v>0.982864579730819</c:v>
                </c:pt>
                <c:pt idx="126">
                  <c:v>0.974423040095085</c:v>
                </c:pt>
                <c:pt idx="127">
                  <c:v>0.963886122921456</c:v>
                </c:pt>
                <c:pt idx="128">
                  <c:v>0.951146239005539</c:v>
                </c:pt>
                <c:pt idx="129">
                  <c:v>0.936186032796625</c:v>
                </c:pt>
                <c:pt idx="130">
                  <c:v>0.919082471256443</c:v>
                </c:pt>
                <c:pt idx="131">
                  <c:v>0.89999938558254</c:v>
                </c:pt>
                <c:pt idx="132">
                  <c:v>0.879170035416541</c:v>
                </c:pt>
                <c:pt idx="133">
                  <c:v>0.856873321382262</c:v>
                </c:pt>
                <c:pt idx="134">
                  <c:v>0.833408151650037</c:v>
                </c:pt>
                <c:pt idx="135">
                  <c:v>0.809070062780192</c:v>
                </c:pt>
                <c:pt idx="136">
                  <c:v>0.784132888391856</c:v>
                </c:pt>
                <c:pt idx="137">
                  <c:v>0.758836664013026</c:v>
                </c:pt>
                <c:pt idx="138">
                  <c:v>0.733381573667296</c:v>
                </c:pt>
                <c:pt idx="139">
                  <c:v>0.707926857201769</c:v>
                </c:pt>
                <c:pt idx="140">
                  <c:v>0.682593233093136</c:v>
                </c:pt>
                <c:pt idx="141">
                  <c:v>0.657467422795807</c:v>
                </c:pt>
                <c:pt idx="142">
                  <c:v>0.632607617282051</c:v>
                </c:pt>
                <c:pt idx="143">
                  <c:v>0.608049057180344</c:v>
                </c:pt>
                <c:pt idx="144">
                  <c:v>0.583809210107481</c:v>
                </c:pt>
                <c:pt idx="145">
                  <c:v>0.559892277413367</c:v>
                </c:pt>
                <c:pt idx="146">
                  <c:v>0.536292937282928</c:v>
                </c:pt>
                <c:pt idx="147">
                  <c:v>0.512999340407359</c:v>
                </c:pt>
                <c:pt idx="148">
                  <c:v>0.489995433760058</c:v>
                </c:pt>
                <c:pt idx="149">
                  <c:v>0.467262713181808</c:v>
                </c:pt>
                <c:pt idx="150">
                  <c:v>0.444781509521334</c:v>
                </c:pt>
                <c:pt idx="151">
                  <c:v>0.42253190548385</c:v>
                </c:pt>
                <c:pt idx="152">
                  <c:v>0.400494367411906</c:v>
                </c:pt>
                <c:pt idx="153">
                  <c:v>0.378650161796246</c:v>
                </c:pt>
                <c:pt idx="154">
                  <c:v>0.356981612505876</c:v>
                </c:pt>
                <c:pt idx="155">
                  <c:v>0.335472242542872</c:v>
                </c:pt>
                <c:pt idx="156">
                  <c:v>0.314106833910851</c:v>
                </c:pt>
                <c:pt idx="157">
                  <c:v>0.292871430913031</c:v>
                </c:pt>
                <c:pt idx="158">
                  <c:v>0.271753305665936</c:v>
                </c:pt>
                <c:pt idx="159">
                  <c:v>0.250740899561259</c:v>
                </c:pt>
                <c:pt idx="160">
                  <c:v>0.229823750559081</c:v>
                </c:pt>
                <c:pt idx="161">
                  <c:v>0.208992413302699</c:v>
                </c:pt>
                <c:pt idx="162">
                  <c:v>0.188238376897093</c:v>
                </c:pt>
                <c:pt idx="163">
                  <c:v>0.167553983615722</c:v>
                </c:pt>
                <c:pt idx="164">
                  <c:v>0.146932350655504</c:v>
                </c:pt>
                <c:pt idx="165">
                  <c:v>0.126367296238886</c:v>
                </c:pt>
                <c:pt idx="166">
                  <c:v>0.105853270781586</c:v>
                </c:pt>
                <c:pt idx="167">
                  <c:v>0.0853852934413555</c:v>
                </c:pt>
                <c:pt idx="168">
                  <c:v>0.0649588940889725</c:v>
                </c:pt>
                <c:pt idx="169">
                  <c:v>0.0445700605621471</c:v>
                </c:pt>
                <c:pt idx="170">
                  <c:v>0.0242151909492784</c:v>
                </c:pt>
                <c:pt idx="171">
                  <c:v>0.0038910505836549</c:v>
                </c:pt>
                <c:pt idx="172">
                  <c:v>0.0035242484268631</c:v>
                </c:pt>
                <c:pt idx="173">
                  <c:v>0.00319579544009515</c:v>
                </c:pt>
                <c:pt idx="174">
                  <c:v>0.00290130468700142</c:v>
                </c:pt>
                <c:pt idx="175">
                  <c:v>0.00263693196359625</c:v>
                </c:pt>
                <c:pt idx="176">
                  <c:v>0.00239930394670312</c:v>
                </c:pt>
                <c:pt idx="177">
                  <c:v>0.00218545641835386</c:v>
                </c:pt>
                <c:pt idx="178">
                  <c:v>0.00199278108518112</c:v>
                </c:pt>
                <c:pt idx="179">
                  <c:v>0.00181897973725718</c:v>
                </c:pt>
                <c:pt idx="180">
                  <c:v>0.00166202468126002</c:v>
                </c:pt>
                <c:pt idx="181">
                  <c:v>0.00152012454369993</c:v>
                </c:pt>
                <c:pt idx="182">
                  <c:v>0.00139169467582922</c:v>
                </c:pt>
                <c:pt idx="183">
                  <c:v>0.00127533150669681</c:v>
                </c:pt>
                <c:pt idx="184">
                  <c:v>0.00116979028790937</c:v>
                </c:pt>
                <c:pt idx="185">
                  <c:v>0.00107396575581606</c:v>
                </c:pt>
                <c:pt idx="186">
                  <c:v>0.000986875306398167</c:v>
                </c:pt>
                <c:pt idx="187">
                  <c:v>0.000907644337099456</c:v>
                </c:pt>
                <c:pt idx="188">
                  <c:v>0.00083549345984374</c:v>
                </c:pt>
                <c:pt idx="189">
                  <c:v>0.00076972733195251</c:v>
                </c:pt>
                <c:pt idx="190">
                  <c:v>0.000709724887774692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solidFill>
              <a:srgbClr val="7030A0"/>
            </a:solidFill>
            <a:ln cap="rnd" w="3816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6.45802757380087E-021</c:v>
                </c:pt>
                <c:pt idx="1">
                  <c:v>6.45802757380087E-021</c:v>
                </c:pt>
                <c:pt idx="2">
                  <c:v>1.05335796964296E-020</c:v>
                </c:pt>
                <c:pt idx="3">
                  <c:v>1.71982465502711E-020</c:v>
                </c:pt>
                <c:pt idx="4">
                  <c:v>2.81082426828376E-020</c:v>
                </c:pt>
                <c:pt idx="5">
                  <c:v>4.59868905461477E-020</c:v>
                </c:pt>
                <c:pt idx="6">
                  <c:v>7.53173369718672E-020</c:v>
                </c:pt>
                <c:pt idx="7">
                  <c:v>1.23488468624518E-019</c:v>
                </c:pt>
                <c:pt idx="8">
                  <c:v>2.02692935688755E-019</c:v>
                </c:pt>
                <c:pt idx="9">
                  <c:v>3.33075001640726E-019</c:v>
                </c:pt>
                <c:pt idx="10">
                  <c:v>5.4795812795482E-019</c:v>
                </c:pt>
                <c:pt idx="11">
                  <c:v>9.02538066242634E-019</c:v>
                </c:pt>
                <c:pt idx="12">
                  <c:v>1.48835873838275E-018</c:v>
                </c:pt>
                <c:pt idx="13">
                  <c:v>2.45745152216844E-018</c:v>
                </c:pt>
                <c:pt idx="14">
                  <c:v>4.06264625636387E-018</c:v>
                </c:pt>
                <c:pt idx="15">
                  <c:v>6.7249857419958E-018</c:v>
                </c:pt>
                <c:pt idx="16">
                  <c:v>1.11466334941226E-017</c:v>
                </c:pt>
                <c:pt idx="17">
                  <c:v>1.85002582900765E-017</c:v>
                </c:pt>
                <c:pt idx="18">
                  <c:v>3.07471786945223E-017</c:v>
                </c:pt>
                <c:pt idx="19">
                  <c:v>5.11726309521718E-017</c:v>
                </c:pt>
                <c:pt idx="20">
                  <c:v>8.5287736888808E-017</c:v>
                </c:pt>
                <c:pt idx="21">
                  <c:v>1.4235176344445E-016</c:v>
                </c:pt>
                <c:pt idx="22">
                  <c:v>0.000381433487340828</c:v>
                </c:pt>
                <c:pt idx="23">
                  <c:v>0.00120858279818967</c:v>
                </c:pt>
                <c:pt idx="24">
                  <c:v>0.00248825549894034</c:v>
                </c:pt>
                <c:pt idx="25">
                  <c:v>0.00422847442224799</c:v>
                </c:pt>
                <c:pt idx="26">
                  <c:v>0.00643869417560707</c:v>
                </c:pt>
                <c:pt idx="27">
                  <c:v>0.00913005436343956</c:v>
                </c:pt>
                <c:pt idx="28">
                  <c:v>0.0123156744340801</c:v>
                </c:pt>
                <c:pt idx="29">
                  <c:v>0.016010994980748</c:v>
                </c:pt>
                <c:pt idx="30">
                  <c:v>0.0202341697580232</c:v>
                </c:pt>
                <c:pt idx="31">
                  <c:v>0.0250065113328164</c:v>
                </c:pt>
                <c:pt idx="32">
                  <c:v>0.0303529907562551</c:v>
                </c:pt>
                <c:pt idx="33">
                  <c:v>0.0363027873404957</c:v>
                </c:pt>
                <c:pt idx="34">
                  <c:v>0.0428898777662313</c:v>
                </c:pt>
                <c:pt idx="35">
                  <c:v>0.0501536433066093</c:v>
                </c:pt>
                <c:pt idx="36">
                  <c:v>0.0581394586600387</c:v>
                </c:pt>
                <c:pt idx="37">
                  <c:v>0.0668992042824411</c:v>
                </c:pt>
                <c:pt idx="38">
                  <c:v>0.0764916147519329</c:v>
                </c:pt>
                <c:pt idx="39">
                  <c:v>0.0869823375714804</c:v>
                </c:pt>
                <c:pt idx="40">
                  <c:v>0.0984435301289995</c:v>
                </c:pt>
                <c:pt idx="41">
                  <c:v>0.11095277004257</c:v>
                </c:pt>
                <c:pt idx="42">
                  <c:v>0.124591003059285</c:v>
                </c:pt>
                <c:pt idx="43">
                  <c:v>0.139439217242202</c:v>
                </c:pt>
                <c:pt idx="44">
                  <c:v>0.155573535917831</c:v>
                </c:pt>
                <c:pt idx="45">
                  <c:v>0.173058498520713</c:v>
                </c:pt>
                <c:pt idx="46">
                  <c:v>0.191938488630125</c:v>
                </c:pt>
                <c:pt idx="47">
                  <c:v>0.212227608183142</c:v>
                </c:pt>
                <c:pt idx="48">
                  <c:v>0.233898795174417</c:v>
                </c:pt>
                <c:pt idx="49">
                  <c:v>0.25687358918432</c:v>
                </c:pt>
                <c:pt idx="50">
                  <c:v>0.281014525359796</c:v>
                </c:pt>
                <c:pt idx="51">
                  <c:v>0.306122449820879</c:v>
                </c:pt>
                <c:pt idx="52">
                  <c:v>0.331940824142555</c:v>
                </c:pt>
                <c:pt idx="53">
                  <c:v>0.358168133641053</c:v>
                </c:pt>
                <c:pt idx="54">
                  <c:v>0.38447788644487</c:v>
                </c:pt>
                <c:pt idx="55">
                  <c:v>0.410543778519718</c:v>
                </c:pt>
                <c:pt idx="56">
                  <c:v>0.436066053880972</c:v>
                </c:pt>
                <c:pt idx="57">
                  <c:v>0.460794543210568</c:v>
                </c:pt>
                <c:pt idx="58">
                  <c:v>0.484544598187059</c:v>
                </c:pt>
                <c:pt idx="59">
                  <c:v>0.507203902217968</c:v>
                </c:pt>
                <c:pt idx="60">
                  <c:v>0.528730269702812</c:v>
                </c:pt>
                <c:pt idx="61">
                  <c:v>0.54914231584753</c:v>
                </c:pt>
                <c:pt idx="62">
                  <c:v>0.568505823809345</c:v>
                </c:pt>
                <c:pt idx="63">
                  <c:v>0.586918692586353</c:v>
                </c:pt>
                <c:pt idx="64">
                  <c:v>0.604496766079149</c:v>
                </c:pt>
                <c:pt idx="65">
                  <c:v>0.62136198402192</c:v>
                </c:pt>
                <c:pt idx="66">
                  <c:v>0.637633465969201</c:v>
                </c:pt>
                <c:pt idx="67">
                  <c:v>0.653421513746763</c:v>
                </c:pt>
                <c:pt idx="68">
                  <c:v>0.668824141816959</c:v>
                </c:pt>
                <c:pt idx="69">
                  <c:v>0.683925584064164</c:v>
                </c:pt>
                <c:pt idx="70">
                  <c:v>0.698796212823759</c:v>
                </c:pt>
                <c:pt idx="71">
                  <c:v>0.713493375856708</c:v>
                </c:pt>
                <c:pt idx="72">
                  <c:v>0.728062759801961</c:v>
                </c:pt>
                <c:pt idx="73">
                  <c:v>0.742539993502117</c:v>
                </c:pt>
                <c:pt idx="74">
                  <c:v>0.756952295807816</c:v>
                </c:pt>
                <c:pt idx="75">
                  <c:v>0.771320044498703</c:v>
                </c:pt>
                <c:pt idx="76">
                  <c:v>0.785658195995495</c:v>
                </c:pt>
                <c:pt idx="77">
                  <c:v>0.799977522325468</c:v>
                </c:pt>
                <c:pt idx="78">
                  <c:v>0.814285655751735</c:v>
                </c:pt>
                <c:pt idx="79">
                  <c:v>0.82858794565568</c:v>
                </c:pt>
                <c:pt idx="80">
                  <c:v>0.842888138950215</c:v>
                </c:pt>
                <c:pt idx="81">
                  <c:v>0.857188895805284</c:v>
                </c:pt>
                <c:pt idx="82">
                  <c:v>0.87149214702017</c:v>
                </c:pt>
                <c:pt idx="83">
                  <c:v>0.885799286993463</c:v>
                </c:pt>
                <c:pt idx="84">
                  <c:v>0.900111174426076</c:v>
                </c:pt>
                <c:pt idx="85">
                  <c:v>0.914427877147632</c:v>
                </c:pt>
                <c:pt idx="86">
                  <c:v>0.928748040557067</c:v>
                </c:pt>
                <c:pt idx="87">
                  <c:v>0.943067670312501</c:v>
                </c:pt>
                <c:pt idx="88">
                  <c:v>0.957377984197471</c:v>
                </c:pt>
                <c:pt idx="89">
                  <c:v>0.971661787746149</c:v>
                </c:pt>
                <c:pt idx="90">
                  <c:v>0.985887549071202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0.997692423303746</c:v>
                </c:pt>
                <c:pt idx="123">
                  <c:v>0.994247263303134</c:v>
                </c:pt>
                <c:pt idx="124">
                  <c:v>0.989392944000306</c:v>
                </c:pt>
                <c:pt idx="125">
                  <c:v>0.982863512352878</c:v>
                </c:pt>
                <c:pt idx="126">
                  <c:v>0.974421995207615</c:v>
                </c:pt>
                <c:pt idx="127">
                  <c:v>0.963885155868496</c:v>
                </c:pt>
                <c:pt idx="128">
                  <c:v>0.951145381986122</c:v>
                </c:pt>
                <c:pt idx="129">
                  <c:v>0.936185299833808</c:v>
                </c:pt>
                <c:pt idx="130">
                  <c:v>0.919081863077166</c:v>
                </c:pt>
                <c:pt idx="131">
                  <c:v>0.899998894048572</c:v>
                </c:pt>
                <c:pt idx="132">
                  <c:v>0.879169647253288</c:v>
                </c:pt>
                <c:pt idx="133">
                  <c:v>0.856873021077094</c:v>
                </c:pt>
                <c:pt idx="134">
                  <c:v>0.833407923512341</c:v>
                </c:pt>
                <c:pt idx="135">
                  <c:v>0.809069892250196</c:v>
                </c:pt>
                <c:pt idx="136">
                  <c:v>0.784132762742209</c:v>
                </c:pt>
                <c:pt idx="137">
                  <c:v>0.758836572606051</c:v>
                </c:pt>
                <c:pt idx="138">
                  <c:v>0.733381507920355</c:v>
                </c:pt>
                <c:pt idx="139">
                  <c:v>0.707926810385657</c:v>
                </c:pt>
                <c:pt idx="140">
                  <c:v>0.682593200055127</c:v>
                </c:pt>
                <c:pt idx="141">
                  <c:v>0.657467399667632</c:v>
                </c:pt>
                <c:pt idx="142">
                  <c:v>0.632607601207879</c:v>
                </c:pt>
                <c:pt idx="143">
                  <c:v>0.608049046081636</c:v>
                </c:pt>
                <c:pt idx="144">
                  <c:v>0.583809202489829</c:v>
                </c:pt>
                <c:pt idx="145">
                  <c:v>0.559892272213654</c:v>
                </c:pt>
                <c:pt idx="146">
                  <c:v>0.536292933751803</c:v>
                </c:pt>
                <c:pt idx="147">
                  <c:v>0.512999338020909</c:v>
                </c:pt>
                <c:pt idx="148">
                  <c:v>0.489995432154613</c:v>
                </c:pt>
                <c:pt idx="149">
                  <c:v>0.467262712106552</c:v>
                </c:pt>
                <c:pt idx="150">
                  <c:v>0.444781508804297</c:v>
                </c:pt>
                <c:pt idx="151">
                  <c:v>0.42253190500775</c:v>
                </c:pt>
                <c:pt idx="152">
                  <c:v>0.400494367097153</c:v>
                </c:pt>
                <c:pt idx="153">
                  <c:v>0.378650161589082</c:v>
                </c:pt>
                <c:pt idx="154">
                  <c:v>0.356981612370151</c:v>
                </c:pt>
                <c:pt idx="155">
                  <c:v>0.33547224245438</c:v>
                </c:pt>
                <c:pt idx="156">
                  <c:v>0.314106833853453</c:v>
                </c:pt>
                <c:pt idx="157">
                  <c:v>0.292871430876009</c:v>
                </c:pt>
                <c:pt idx="158">
                  <c:v>0.271753305642204</c:v>
                </c:pt>
                <c:pt idx="159">
                  <c:v>0.250740899546151</c:v>
                </c:pt>
                <c:pt idx="160">
                  <c:v>0.229823750549538</c:v>
                </c:pt>
                <c:pt idx="161">
                  <c:v>0.208992413296727</c:v>
                </c:pt>
                <c:pt idx="162">
                  <c:v>0.188238376893395</c:v>
                </c:pt>
                <c:pt idx="163">
                  <c:v>0.167553983613463</c:v>
                </c:pt>
                <c:pt idx="164">
                  <c:v>0.146932350654146</c:v>
                </c:pt>
                <c:pt idx="165">
                  <c:v>0.126367296238086</c:v>
                </c:pt>
                <c:pt idx="166">
                  <c:v>0.105853270781129</c:v>
                </c:pt>
                <c:pt idx="167">
                  <c:v>0.0853852934411049</c:v>
                </c:pt>
                <c:pt idx="168">
                  <c:v>0.0649588940888437</c:v>
                </c:pt>
                <c:pt idx="169">
                  <c:v>0.0445700605620883</c:v>
                </c:pt>
                <c:pt idx="170">
                  <c:v>0.0242151909492583</c:v>
                </c:pt>
                <c:pt idx="171">
                  <c:v>0.0038910505836549</c:v>
                </c:pt>
                <c:pt idx="172">
                  <c:v>0.0035242484268631</c:v>
                </c:pt>
                <c:pt idx="173">
                  <c:v>0.00319579544009515</c:v>
                </c:pt>
                <c:pt idx="174">
                  <c:v>0.00290130468700142</c:v>
                </c:pt>
                <c:pt idx="175">
                  <c:v>0.00263693196359625</c:v>
                </c:pt>
                <c:pt idx="176">
                  <c:v>0.00239930394670312</c:v>
                </c:pt>
                <c:pt idx="177">
                  <c:v>0.00218545641835386</c:v>
                </c:pt>
                <c:pt idx="178">
                  <c:v>0.00199278108518112</c:v>
                </c:pt>
                <c:pt idx="179">
                  <c:v>0.00181897973725718</c:v>
                </c:pt>
                <c:pt idx="180">
                  <c:v>0.00166202468126002</c:v>
                </c:pt>
                <c:pt idx="181">
                  <c:v>0.00152012454369993</c:v>
                </c:pt>
                <c:pt idx="182">
                  <c:v>0.00139169467582922</c:v>
                </c:pt>
                <c:pt idx="183">
                  <c:v>0.00127533150669681</c:v>
                </c:pt>
                <c:pt idx="184">
                  <c:v>0.00116979028790937</c:v>
                </c:pt>
                <c:pt idx="185">
                  <c:v>0.00107396575581606</c:v>
                </c:pt>
                <c:pt idx="186">
                  <c:v>0.000986875306398167</c:v>
                </c:pt>
                <c:pt idx="187">
                  <c:v>0.000907644337099456</c:v>
                </c:pt>
                <c:pt idx="188">
                  <c:v>0.00083549345984374</c:v>
                </c:pt>
                <c:pt idx="189">
                  <c:v>0.00076972733195251</c:v>
                </c:pt>
                <c:pt idx="190">
                  <c:v>0.000709724887774692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14741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1908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0.000179922171422134</c:v>
                </c:pt>
                <c:pt idx="23">
                  <c:v>0.000403793216623418</c:v>
                </c:pt>
                <c:pt idx="24">
                  <c:v>0.000680693378423142</c:v>
                </c:pt>
                <c:pt idx="25">
                  <c:v>0.00102154213614935</c:v>
                </c:pt>
                <c:pt idx="26">
                  <c:v>0.00143947284845408</c:v>
                </c:pt>
                <c:pt idx="27">
                  <c:v>0.00195028267429455</c:v>
                </c:pt>
                <c:pt idx="28">
                  <c:v>0.00257297159341695</c:v>
                </c:pt>
                <c:pt idx="29">
                  <c:v>0.0033303860381627</c:v>
                </c:pt>
                <c:pt idx="30">
                  <c:v>0.0042499840314399</c:v>
                </c:pt>
                <c:pt idx="31">
                  <c:v>0.00536473941206933</c:v>
                </c:pt>
                <c:pt idx="32">
                  <c:v>0.00671420210786143</c:v>
                </c:pt>
                <c:pt idx="33">
                  <c:v>0.00834572856357751</c:v>
                </c:pt>
                <c:pt idx="34">
                  <c:v>0.0103158899884774</c:v>
                </c:pt>
                <c:pt idx="35">
                  <c:v>0.0126920541330443</c:v>
                </c:pt>
                <c:pt idx="36">
                  <c:v>0.0155541162163018</c:v>
                </c:pt>
                <c:pt idx="37">
                  <c:v>0.0189963230109965</c:v>
                </c:pt>
                <c:pt idx="38">
                  <c:v>0.0231290868680467</c:v>
                </c:pt>
                <c:pt idx="39">
                  <c:v>0.0280806192564591</c:v>
                </c:pt>
                <c:pt idx="40">
                  <c:v>0.033998122582852</c:v>
                </c:pt>
                <c:pt idx="41">
                  <c:v>0.0410481637684606</c:v>
                </c:pt>
                <c:pt idx="42">
                  <c:v>0.0494157186468446</c:v>
                </c:pt>
                <c:pt idx="43">
                  <c:v>0.0593012394147387</c:v>
                </c:pt>
                <c:pt idx="44">
                  <c:v>0.0709149926773166</c:v>
                </c:pt>
                <c:pt idx="45">
                  <c:v>0.0844679014295533</c:v>
                </c:pt>
                <c:pt idx="46">
                  <c:v>0.1001582838226</c:v>
                </c:pt>
                <c:pt idx="47">
                  <c:v>0.118154311587557</c:v>
                </c:pt>
                <c:pt idx="48">
                  <c:v>0.138572789263559</c:v>
                </c:pt>
                <c:pt idx="49">
                  <c:v>0.161455981600042</c:v>
                </c:pt>
                <c:pt idx="50">
                  <c:v>0.186749537447926</c:v>
                </c:pt>
                <c:pt idx="51">
                  <c:v>0.21428571472739</c:v>
                </c:pt>
                <c:pt idx="52">
                  <c:v>0.243776569112711</c:v>
                </c:pt>
                <c:pt idx="53">
                  <c:v>0.274820995302905</c:v>
                </c:pt>
                <c:pt idx="54">
                  <c:v>0.306927271058096</c:v>
                </c:pt>
                <c:pt idx="55">
                  <c:v>0.339549403476936</c:v>
                </c:pt>
                <c:pt idx="56">
                  <c:v>0.372132096426815</c:v>
                </c:pt>
                <c:pt idx="57">
                  <c:v>0.404156814805302</c:v>
                </c:pt>
                <c:pt idx="58">
                  <c:v>0.435181154395317</c:v>
                </c:pt>
                <c:pt idx="59">
                  <c:v>0.464865635658282</c:v>
                </c:pt>
                <c:pt idx="60">
                  <c:v>0.492985334885134</c:v>
                </c:pt>
                <c:pt idx="61">
                  <c:v>0.51942720611195</c:v>
                </c:pt>
                <c:pt idx="62">
                  <c:v>0.544176463070412</c:v>
                </c:pt>
                <c:pt idx="63">
                  <c:v>0.567296494665386</c:v>
                </c:pt>
                <c:pt idx="64">
                  <c:v>0.588906601482761</c:v>
                </c:pt>
                <c:pt idx="65">
                  <c:v>0.60916084537594</c:v>
                </c:pt>
                <c:pt idx="66">
                  <c:v>0.628230034962882</c:v>
                </c:pt>
                <c:pt idx="67">
                  <c:v>0.646287718902062</c:v>
                </c:pt>
                <c:pt idx="68">
                  <c:v>0.663500217778135</c:v>
                </c:pt>
                <c:pt idx="69">
                  <c:v>0.680020224442143</c:v>
                </c:pt>
                <c:pt idx="70">
                  <c:v>0.695983281140614</c:v>
                </c:pt>
                <c:pt idx="71">
                  <c:v>0.711506409516883</c:v>
                </c:pt>
                <c:pt idx="72">
                  <c:v>0.726688243425001</c:v>
                </c:pt>
                <c:pt idx="73">
                  <c:v>0.741610133199599</c:v>
                </c:pt>
                <c:pt idx="74">
                  <c:v>0.756337815424851</c:v>
                </c:pt>
                <c:pt idx="75">
                  <c:v>0.770923354484059</c:v>
                </c:pt>
                <c:pt idx="76">
                  <c:v>0.785407153571186</c:v>
                </c:pt>
                <c:pt idx="77">
                  <c:v>0.79981990272492</c:v>
                </c:pt>
                <c:pt idx="78">
                  <c:v>0.814184382482441</c:v>
                </c:pt>
                <c:pt idx="79">
                  <c:v>0.828517077758959</c:v>
                </c:pt>
                <c:pt idx="80">
                  <c:v>0.842829581305111</c:v>
                </c:pt>
                <c:pt idx="81">
                  <c:v>0.857129782766334</c:v>
                </c:pt>
                <c:pt idx="82">
                  <c:v>0.87142285043054</c:v>
                </c:pt>
                <c:pt idx="83">
                  <c:v>0.885712019983082</c:v>
                </c:pt>
                <c:pt idx="84">
                  <c:v>0.899999209206521</c:v>
                </c:pt>
                <c:pt idx="85">
                  <c:v>0.914285480353039</c:v>
                </c:pt>
                <c:pt idx="86">
                  <c:v>0.928571373361114</c:v>
                </c:pt>
                <c:pt idx="87">
                  <c:v>0.942857133463309</c:v>
                </c:pt>
                <c:pt idx="88">
                  <c:v>0.957142856189891</c:v>
                </c:pt>
                <c:pt idx="89">
                  <c:v>0.971428571390935</c:v>
                </c:pt>
                <c:pt idx="90">
                  <c:v>0.985714285714137</c:v>
                </c:pt>
                <c:pt idx="91">
                  <c:v>1</c:v>
                </c:pt>
                <c:pt idx="92">
                  <c:v>0.999999999999852</c:v>
                </c:pt>
                <c:pt idx="93">
                  <c:v>0.999999999962468</c:v>
                </c:pt>
                <c:pt idx="94">
                  <c:v>0.99999999905626</c:v>
                </c:pt>
                <c:pt idx="95">
                  <c:v>0.999999990831727</c:v>
                </c:pt>
                <c:pt idx="96">
                  <c:v>0.999999947500406</c:v>
                </c:pt>
                <c:pt idx="97">
                  <c:v>0.999999786762843</c:v>
                </c:pt>
                <c:pt idx="98">
                  <c:v>0.999999323976357</c:v>
                </c:pt>
                <c:pt idx="99">
                  <c:v>0.99999823366985</c:v>
                </c:pt>
                <c:pt idx="100">
                  <c:v>0.999996067600801</c:v>
                </c:pt>
                <c:pt idx="101">
                  <c:v>0.999992370721882</c:v>
                </c:pt>
                <c:pt idx="102">
                  <c:v>0.999986874076774</c:v>
                </c:pt>
                <c:pt idx="103">
                  <c:v>0.999979660560177</c:v>
                </c:pt>
                <c:pt idx="104">
                  <c:v>0.999971191719749</c:v>
                </c:pt>
                <c:pt idx="105">
                  <c:v>0.999962181149874</c:v>
                </c:pt>
                <c:pt idx="106">
                  <c:v>0.999953402004127</c:v>
                </c:pt>
                <c:pt idx="107">
                  <c:v>0.999945527640631</c:v>
                </c:pt>
                <c:pt idx="108">
                  <c:v>0.999939048101667</c:v>
                </c:pt>
                <c:pt idx="109">
                  <c:v>0.999934252900588</c:v>
                </c:pt>
                <c:pt idx="110">
                  <c:v>0.999931252420309</c:v>
                </c:pt>
                <c:pt idx="111">
                  <c:v>0.999930014747229</c:v>
                </c:pt>
                <c:pt idx="112">
                  <c:v>0.999930404694029</c:v>
                </c:pt>
                <c:pt idx="113">
                  <c:v>0.999932219133292</c:v>
                </c:pt>
                <c:pt idx="114">
                  <c:v>0.999935216640676</c:v>
                </c:pt>
                <c:pt idx="115">
                  <c:v>0.999939141112778</c:v>
                </c:pt>
                <c:pt idx="116">
                  <c:v>0.999943739668805</c:v>
                </c:pt>
                <c:pt idx="117">
                  <c:v>0.999948775409039</c:v>
                </c:pt>
                <c:pt idx="118">
                  <c:v>0.999954035740425</c:v>
                </c:pt>
                <c:pt idx="119">
                  <c:v>0.999959337059904</c:v>
                </c:pt>
                <c:pt idx="120">
                  <c:v>0.999964526614995</c:v>
                </c:pt>
                <c:pt idx="121">
                  <c:v>0.99996948233344</c:v>
                </c:pt>
                <c:pt idx="122">
                  <c:v>0.979974629102597</c:v>
                </c:pt>
                <c:pt idx="123">
                  <c:v>0.959979213751582</c:v>
                </c:pt>
                <c:pt idx="124">
                  <c:v>0.939983220743133</c:v>
                </c:pt>
                <c:pt idx="125">
                  <c:v>0.919986657775735</c:v>
                </c:pt>
                <c:pt idx="126">
                  <c:v>0.899989551125305</c:v>
                </c:pt>
                <c:pt idx="127">
                  <c:v>0.879991941225338</c:v>
                </c:pt>
                <c:pt idx="128">
                  <c:v>0.859993878432737</c:v>
                </c:pt>
                <c:pt idx="129">
                  <c:v>0.839995418982393</c:v>
                </c:pt>
                <c:pt idx="130">
                  <c:v>0.81999662122624</c:v>
                </c:pt>
                <c:pt idx="131">
                  <c:v>0.799997542330159</c:v>
                </c:pt>
                <c:pt idx="132">
                  <c:v>0.779998235621578</c:v>
                </c:pt>
                <c:pt idx="133">
                  <c:v>0.759998748728465</c:v>
                </c:pt>
                <c:pt idx="134">
                  <c:v>0.739999122547323</c:v>
                </c:pt>
                <c:pt idx="135">
                  <c:v>0.719999390964299</c:v>
                </c:pt>
                <c:pt idx="136">
                  <c:v>0.699999581167844</c:v>
                </c:pt>
                <c:pt idx="137">
                  <c:v>0.679999714353205</c:v>
                </c:pt>
                <c:pt idx="138">
                  <c:v>0.659999806626642</c:v>
                </c:pt>
                <c:pt idx="139">
                  <c:v>0.639999869955246</c:v>
                </c:pt>
                <c:pt idx="140">
                  <c:v>0.619999913057871</c:v>
                </c:pt>
                <c:pt idx="141">
                  <c:v>0.599999942179562</c:v>
                </c:pt>
                <c:pt idx="142">
                  <c:v>0.579999961728163</c:v>
                </c:pt>
                <c:pt idx="143">
                  <c:v>0.559999974775664</c:v>
                </c:pt>
                <c:pt idx="144">
                  <c:v>0.539999983439887</c:v>
                </c:pt>
                <c:pt idx="145">
                  <c:v>0.519999989167263</c:v>
                </c:pt>
                <c:pt idx="146">
                  <c:v>0.499999992937751</c:v>
                </c:pt>
                <c:pt idx="147">
                  <c:v>0.479999995410673</c:v>
                </c:pt>
                <c:pt idx="148">
                  <c:v>0.459999997026952</c:v>
                </c:pt>
                <c:pt idx="149">
                  <c:v>0.439999998079901</c:v>
                </c:pt>
                <c:pt idx="150">
                  <c:v>0.41999999876373</c:v>
                </c:pt>
                <c:pt idx="151">
                  <c:v>0.3999999992065</c:v>
                </c:pt>
                <c:pt idx="152">
                  <c:v>0.379999999492334</c:v>
                </c:pt>
                <c:pt idx="153">
                  <c:v>0.359999999676307</c:v>
                </c:pt>
                <c:pt idx="154">
                  <c:v>0.339999999794356</c:v>
                </c:pt>
                <c:pt idx="155">
                  <c:v>0.319999999869865</c:v>
                </c:pt>
                <c:pt idx="156">
                  <c:v>0.299999999918002</c:v>
                </c:pt>
                <c:pt idx="157">
                  <c:v>0.279999999948581</c:v>
                </c:pt>
                <c:pt idx="158">
                  <c:v>0.25999999996793</c:v>
                </c:pt>
                <c:pt idx="159">
                  <c:v>0.239999999980121</c:v>
                </c:pt>
                <c:pt idx="160">
                  <c:v>0.219999999987766</c:v>
                </c:pt>
                <c:pt idx="161">
                  <c:v>0.199999999992535</c:v>
                </c:pt>
                <c:pt idx="162">
                  <c:v>0.179999999995491</c:v>
                </c:pt>
                <c:pt idx="163">
                  <c:v>0.159999999997311</c:v>
                </c:pt>
                <c:pt idx="164">
                  <c:v>0.139999999998421</c:v>
                </c:pt>
                <c:pt idx="165">
                  <c:v>0.119999999999092</c:v>
                </c:pt>
                <c:pt idx="166">
                  <c:v>0.0999999999994924</c:v>
                </c:pt>
                <c:pt idx="167">
                  <c:v>0.0799999999997273</c:v>
                </c:pt>
                <c:pt idx="168">
                  <c:v>0.0599999999998631</c:v>
                </c:pt>
                <c:pt idx="169">
                  <c:v>0.0399999999999386</c:v>
                </c:pt>
                <c:pt idx="170">
                  <c:v>0.0199999999999797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solidFill>
              <a:srgbClr val="7030A0"/>
            </a:solidFill>
            <a:ln cap="rnd" w="3816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0.000179922171422137</c:v>
                </c:pt>
                <c:pt idx="23">
                  <c:v>0.00040379321662343</c:v>
                </c:pt>
                <c:pt idx="24">
                  <c:v>0.000680693378423169</c:v>
                </c:pt>
                <c:pt idx="25">
                  <c:v>0.00102154213614941</c:v>
                </c:pt>
                <c:pt idx="26">
                  <c:v>0.00143947284845421</c:v>
                </c:pt>
                <c:pt idx="27">
                  <c:v>0.0019502826742948</c:v>
                </c:pt>
                <c:pt idx="28">
                  <c:v>0.00257297159341744</c:v>
                </c:pt>
                <c:pt idx="29">
                  <c:v>0.00333038603816361</c:v>
                </c:pt>
                <c:pt idx="30">
                  <c:v>0.00424998403144161</c:v>
                </c:pt>
                <c:pt idx="31">
                  <c:v>0.00536473941207251</c:v>
                </c:pt>
                <c:pt idx="32">
                  <c:v>0.00671420210786727</c:v>
                </c:pt>
                <c:pt idx="33">
                  <c:v>0.00834572856358816</c:v>
                </c:pt>
                <c:pt idx="34">
                  <c:v>0.0103158899884967</c:v>
                </c:pt>
                <c:pt idx="35">
                  <c:v>0.0126920541330791</c:v>
                </c:pt>
                <c:pt idx="36">
                  <c:v>0.0155541162163642</c:v>
                </c:pt>
                <c:pt idx="37">
                  <c:v>0.0189963230111082</c:v>
                </c:pt>
                <c:pt idx="38">
                  <c:v>0.0231290868682459</c:v>
                </c:pt>
                <c:pt idx="39">
                  <c:v>0.028080619256813</c:v>
                </c:pt>
                <c:pt idx="40">
                  <c:v>0.0339981225834789</c:v>
                </c:pt>
                <c:pt idx="41">
                  <c:v>0.0410481637695675</c:v>
                </c:pt>
                <c:pt idx="42">
                  <c:v>0.0494157186487927</c:v>
                </c:pt>
                <c:pt idx="43">
                  <c:v>0.0593012394181552</c:v>
                </c:pt>
                <c:pt idx="44">
                  <c:v>0.0709149926832845</c:v>
                </c:pt>
                <c:pt idx="45">
                  <c:v>0.0844679014399323</c:v>
                </c:pt>
                <c:pt idx="46">
                  <c:v>0.100158283840561</c:v>
                </c:pt>
                <c:pt idx="47">
                  <c:v>0.118154311618463</c:v>
                </c:pt>
                <c:pt idx="48">
                  <c:v>0.138572789316404</c:v>
                </c:pt>
                <c:pt idx="49">
                  <c:v>0.16145598168976</c:v>
                </c:pt>
                <c:pt idx="50">
                  <c:v>0.186749537599052</c:v>
                </c:pt>
                <c:pt idx="51">
                  <c:v>0.214285714979776</c:v>
                </c:pt>
                <c:pt idx="52">
                  <c:v>0.243776569530336</c:v>
                </c:pt>
                <c:pt idx="53">
                  <c:v>0.27482099598726</c:v>
                </c:pt>
                <c:pt idx="54">
                  <c:v>0.3069272721683</c:v>
                </c:pt>
                <c:pt idx="55">
                  <c:v>0.33954940525968</c:v>
                </c:pt>
                <c:pt idx="56">
                  <c:v>0.372132099260597</c:v>
                </c:pt>
                <c:pt idx="57">
                  <c:v>0.404156819265436</c:v>
                </c:pt>
                <c:pt idx="58">
                  <c:v>0.435181161349095</c:v>
                </c:pt>
                <c:pt idx="59">
                  <c:v>0.464865646403916</c:v>
                </c:pt>
                <c:pt idx="60">
                  <c:v>0.492985351354167</c:v>
                </c:pt>
                <c:pt idx="61">
                  <c:v>0.519427231163589</c:v>
                </c:pt>
                <c:pt idx="62">
                  <c:v>0.544176500918654</c:v>
                </c:pt>
                <c:pt idx="63">
                  <c:v>0.567296551497505</c:v>
                </c:pt>
                <c:pt idx="64">
                  <c:v>0.588906686352652</c:v>
                </c:pt>
                <c:pt idx="65">
                  <c:v>0.609160971490869</c:v>
                </c:pt>
                <c:pt idx="66">
                  <c:v>0.62823022153105</c:v>
                </c:pt>
                <c:pt idx="67">
                  <c:v>0.646287993776024</c:v>
                </c:pt>
                <c:pt idx="68">
                  <c:v>0.663500621221791</c:v>
                </c:pt>
                <c:pt idx="69">
                  <c:v>0.680020814474587</c:v>
                </c:pt>
                <c:pt idx="70">
                  <c:v>0.695984141077716</c:v>
                </c:pt>
                <c:pt idx="71">
                  <c:v>0.711507658551028</c:v>
                </c:pt>
                <c:pt idx="72">
                  <c:v>0.726690051363754</c:v>
                </c:pt>
                <c:pt idx="73">
                  <c:v>0.741612740829633</c:v>
                </c:pt>
                <c:pt idx="74">
                  <c:v>0.756341562370754</c:v>
                </c:pt>
                <c:pt idx="75">
                  <c:v>0.770928716860621</c:v>
                </c:pt>
                <c:pt idx="76">
                  <c:v>0.785414794101944</c:v>
                </c:pt>
                <c:pt idx="77">
                  <c:v>0.799830736149307</c:v>
                </c:pt>
                <c:pt idx="78">
                  <c:v>0.814199658669307</c:v>
                </c:pt>
                <c:pt idx="79">
                  <c:v>0.828538483376825</c:v>
                </c:pt>
                <c:pt idx="80">
                  <c:v>0.842859357083</c:v>
                </c:pt>
                <c:pt idx="81">
                  <c:v>0.85717084542105</c:v>
                </c:pt>
                <c:pt idx="82">
                  <c:v>0.871478893002794</c:v>
                </c:pt>
                <c:pt idx="83">
                  <c:v>0.885787536177838</c:v>
                </c:pt>
                <c:pt idx="84">
                  <c:v>0.900099337361401</c:v>
                </c:pt>
                <c:pt idx="85">
                  <c:v>0.914415476159475</c:v>
                </c:pt>
                <c:pt idx="86">
                  <c:v>0.92873537386683</c:v>
                </c:pt>
                <c:pt idx="87">
                  <c:v>0.943055631284477</c:v>
                </c:pt>
                <c:pt idx="88">
                  <c:v>0.957367906409826</c:v>
                </c:pt>
                <c:pt idx="89">
                  <c:v>0.971655124386197</c:v>
                </c:pt>
                <c:pt idx="90">
                  <c:v>0.985885073880242</c:v>
                </c:pt>
                <c:pt idx="91">
                  <c:v>1</c:v>
                </c:pt>
                <c:pt idx="92">
                  <c:v>0.999999999999852</c:v>
                </c:pt>
                <c:pt idx="93">
                  <c:v>0.999999999962468</c:v>
                </c:pt>
                <c:pt idx="94">
                  <c:v>0.99999999905626</c:v>
                </c:pt>
                <c:pt idx="95">
                  <c:v>0.999999990831727</c:v>
                </c:pt>
                <c:pt idx="96">
                  <c:v>0.999999947500406</c:v>
                </c:pt>
                <c:pt idx="97">
                  <c:v>0.999999786762843</c:v>
                </c:pt>
                <c:pt idx="98">
                  <c:v>0.999999323976357</c:v>
                </c:pt>
                <c:pt idx="99">
                  <c:v>0.99999823366985</c:v>
                </c:pt>
                <c:pt idx="100">
                  <c:v>0.999996067600801</c:v>
                </c:pt>
                <c:pt idx="101">
                  <c:v>0.999992370721882</c:v>
                </c:pt>
                <c:pt idx="102">
                  <c:v>0.999986874076774</c:v>
                </c:pt>
                <c:pt idx="103">
                  <c:v>0.999979660560177</c:v>
                </c:pt>
                <c:pt idx="104">
                  <c:v>0.999971191719749</c:v>
                </c:pt>
                <c:pt idx="105">
                  <c:v>0.999962181149874</c:v>
                </c:pt>
                <c:pt idx="106">
                  <c:v>0.999953402004127</c:v>
                </c:pt>
                <c:pt idx="107">
                  <c:v>0.999945527640631</c:v>
                </c:pt>
                <c:pt idx="108">
                  <c:v>0.999939048101667</c:v>
                </c:pt>
                <c:pt idx="109">
                  <c:v>0.999934252900588</c:v>
                </c:pt>
                <c:pt idx="110">
                  <c:v>0.999931252420309</c:v>
                </c:pt>
                <c:pt idx="111">
                  <c:v>0.999930014747229</c:v>
                </c:pt>
                <c:pt idx="112">
                  <c:v>0.999930404694029</c:v>
                </c:pt>
                <c:pt idx="113">
                  <c:v>0.999932219133292</c:v>
                </c:pt>
                <c:pt idx="114">
                  <c:v>0.999935216640676</c:v>
                </c:pt>
                <c:pt idx="115">
                  <c:v>0.999939141112778</c:v>
                </c:pt>
                <c:pt idx="116">
                  <c:v>0.999943739668805</c:v>
                </c:pt>
                <c:pt idx="117">
                  <c:v>0.999948775409039</c:v>
                </c:pt>
                <c:pt idx="118">
                  <c:v>0.999954035740425</c:v>
                </c:pt>
                <c:pt idx="119">
                  <c:v>0.999959337059904</c:v>
                </c:pt>
                <c:pt idx="120">
                  <c:v>0.999964526614995</c:v>
                </c:pt>
                <c:pt idx="121">
                  <c:v>0.99996948233344</c:v>
                </c:pt>
                <c:pt idx="122">
                  <c:v>0.997313701209857</c:v>
                </c:pt>
                <c:pt idx="123">
                  <c:v>0.992857384714529</c:v>
                </c:pt>
                <c:pt idx="124">
                  <c:v>0.986413534453509</c:v>
                </c:pt>
                <c:pt idx="125">
                  <c:v>0.977822071128089</c:v>
                </c:pt>
                <c:pt idx="126">
                  <c:v>0.966970287210881</c:v>
                </c:pt>
                <c:pt idx="127">
                  <c:v>0.953811729396219</c:v>
                </c:pt>
                <c:pt idx="128">
                  <c:v>0.9383796439775</c:v>
                </c:pt>
                <c:pt idx="129">
                  <c:v>0.920791686531558</c:v>
                </c:pt>
                <c:pt idx="130">
                  <c:v>0.901244247656523</c:v>
                </c:pt>
                <c:pt idx="131">
                  <c:v>0.879997050796191</c:v>
                </c:pt>
                <c:pt idx="132">
                  <c:v>0.85735086324648</c:v>
                </c:pt>
                <c:pt idx="133">
                  <c:v>0.833622472978984</c:v>
                </c:pt>
                <c:pt idx="134">
                  <c:v>0.80912115476835</c:v>
                </c:pt>
                <c:pt idx="135">
                  <c:v>0.784129836166038</c:v>
                </c:pt>
                <c:pt idx="136">
                  <c:v>0.758892603042143</c:v>
                </c:pt>
                <c:pt idx="137">
                  <c:v>0.733608645882062</c:v>
                </c:pt>
                <c:pt idx="138">
                  <c:v>0.708431645247057</c:v>
                </c:pt>
                <c:pt idx="139">
                  <c:v>0.683473058564378</c:v>
                </c:pt>
                <c:pt idx="140">
                  <c:v>0.658807717575616</c:v>
                </c:pt>
                <c:pt idx="141">
                  <c:v>0.634480395857047</c:v>
                </c:pt>
                <c:pt idx="142">
                  <c:v>0.610512379751752</c:v>
                </c:pt>
                <c:pt idx="143">
                  <c:v>0.586907446796657</c:v>
                </c:pt>
                <c:pt idx="144">
                  <c:v>0.563656956897927</c:v>
                </c:pt>
                <c:pt idx="145">
                  <c:v>0.540743973422214</c:v>
                </c:pt>
                <c:pt idx="146">
                  <c:v>0.518146461579215</c:v>
                </c:pt>
                <c:pt idx="147">
                  <c:v>0.495839678806206</c:v>
                </c:pt>
                <c:pt idx="148">
                  <c:v>0.473797896556579</c:v>
                </c:pt>
                <c:pt idx="149">
                  <c:v>0.451995591879896</c:v>
                </c:pt>
                <c:pt idx="150">
                  <c:v>0.43040823276269</c:v>
                </c:pt>
                <c:pt idx="151">
                  <c:v>0.40901276140004</c:v>
                </c:pt>
                <c:pt idx="152">
                  <c:v>0.387787859108859</c:v>
                </c:pt>
                <c:pt idx="153">
                  <c:v>0.366714057922955</c:v>
                </c:pt>
                <c:pt idx="154">
                  <c:v>0.345773748046354</c:v>
                </c:pt>
                <c:pt idx="155">
                  <c:v>0.324951117483584</c:v>
                </c:pt>
                <c:pt idx="156">
                  <c:v>0.304232050091258</c:v>
                </c:pt>
                <c:pt idx="157">
                  <c:v>0.283604000604229</c:v>
                </c:pt>
                <c:pt idx="158">
                  <c:v>0.263055859441073</c:v>
                </c:pt>
                <c:pt idx="159">
                  <c:v>0.242577815874823</c:v>
                </c:pt>
                <c:pt idx="160">
                  <c:v>0.222161225110764</c:v>
                </c:pt>
                <c:pt idx="161">
                  <c:v>0.201798482653075</c:v>
                </c:pt>
                <c:pt idx="162">
                  <c:v>0.181482907836967</c:v>
                </c:pt>
                <c:pt idx="163">
                  <c:v>0.161208637375826</c:v>
                </c:pt>
                <c:pt idx="164">
                  <c:v>0.140970529090191</c:v>
                </c:pt>
                <c:pt idx="165">
                  <c:v>0.120764075547759</c:v>
                </c:pt>
                <c:pt idx="166">
                  <c:v>0.100585327077651</c:v>
                </c:pt>
                <c:pt idx="167">
                  <c:v>0.0804308234750358</c:v>
                </c:pt>
                <c:pt idx="168">
                  <c:v>0.0602975336452015</c:v>
                </c:pt>
                <c:pt idx="169">
                  <c:v>0.0401828024224245</c:v>
                </c:pt>
                <c:pt idx="170">
                  <c:v>0.0200843038189653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984968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1908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Проверки!$AR$1:$AR$2</c:f>
              <c:strCache>
                <c:ptCount val="1"/>
                <c:pt idx="0">
                  <c:v>Сложение относительно дизъюнкции А + (В ꓴ С)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0.0267003441138231</c:v>
                </c:pt>
                <c:pt idx="23">
                  <c:v>0.0423003979365978</c:v>
                </c:pt>
                <c:pt idx="24">
                  <c:v>0.0580592949752201</c:v>
                </c:pt>
                <c:pt idx="25">
                  <c:v>0.0739983023892633</c:v>
                </c:pt>
                <c:pt idx="26">
                  <c:v>0.0901417184583894</c:v>
                </c:pt>
                <c:pt idx="27">
                  <c:v>0.106517300906636</c:v>
                </c:pt>
                <c:pt idx="28">
                  <c:v>0.12315674434057</c:v>
                </c:pt>
                <c:pt idx="29">
                  <c:v>0.140096206081208</c:v>
                </c:pt>
                <c:pt idx="30">
                  <c:v>0.157376875895242</c:v>
                </c:pt>
                <c:pt idx="31">
                  <c:v>0.175045579328988</c:v>
                </c:pt>
                <c:pt idx="32">
                  <c:v>0.193155395720554</c:v>
                </c:pt>
                <c:pt idx="33">
                  <c:v>0.21176625948465</c:v>
                </c:pt>
                <c:pt idx="34">
                  <c:v>0.230945495661998</c:v>
                </c:pt>
                <c:pt idx="35">
                  <c:v>0.250768216529611</c:v>
                </c:pt>
                <c:pt idx="36">
                  <c:v>0.271317473741764</c:v>
                </c:pt>
                <c:pt idx="37">
                  <c:v>0.292684018728151</c:v>
                </c:pt>
                <c:pt idx="38">
                  <c:v>0.314965472496794</c:v>
                </c:pt>
                <c:pt idx="39">
                  <c:v>0.338264646094736</c:v>
                </c:pt>
                <c:pt idx="40">
                  <c:v>0.36268668992431</c:v>
                </c:pt>
                <c:pt idx="41">
                  <c:v>0.388334695112346</c:v>
                </c:pt>
                <c:pt idx="42">
                  <c:v>0.415303343476375</c:v>
                </c:pt>
                <c:pt idx="43">
                  <c:v>0.443670236598403</c:v>
                </c:pt>
                <c:pt idx="44">
                  <c:v>0.473484674411257</c:v>
                </c:pt>
                <c:pt idx="45">
                  <c:v>0.504753953837851</c:v>
                </c:pt>
                <c:pt idx="46">
                  <c:v>0.537427767894504</c:v>
                </c:pt>
                <c:pt idx="47">
                  <c:v>0.571382021629149</c:v>
                </c:pt>
                <c:pt idx="48">
                  <c:v>0.606404283185977</c:v>
                </c:pt>
                <c:pt idx="49">
                  <c:v>0.642183972068676</c:v>
                </c:pt>
                <c:pt idx="50">
                  <c:v>0.678310921957292</c:v>
                </c:pt>
                <c:pt idx="51">
                  <c:v>0.714285714285714</c:v>
                </c:pt>
                <c:pt idx="52">
                  <c:v>0.749543793551398</c:v>
                </c:pt>
                <c:pt idx="53">
                  <c:v>0.783492788071899</c:v>
                </c:pt>
                <c:pt idx="54">
                  <c:v>0.815559146807288</c:v>
                </c:pt>
                <c:pt idx="55">
                  <c:v>0.845237181933427</c:v>
                </c:pt>
                <c:pt idx="56">
                  <c:v>0.872132094479389</c:v>
                </c:pt>
                <c:pt idx="57">
                  <c:v>0.895989370349774</c:v>
                </c:pt>
                <c:pt idx="58">
                  <c:v>0.916705968857519</c:v>
                </c:pt>
                <c:pt idx="59">
                  <c:v>0.934322937985241</c:v>
                </c:pt>
                <c:pt idx="60">
                  <c:v>0.949002991281539</c:v>
                </c:pt>
                <c:pt idx="61">
                  <c:v>0.960998971623547</c:v>
                </c:pt>
                <c:pt idx="62">
                  <c:v>0.970619583929186</c:v>
                </c:pt>
                <c:pt idx="63">
                  <c:v>0.978197657649826</c:v>
                </c:pt>
                <c:pt idx="64">
                  <c:v>0.984064272053385</c:v>
                </c:pt>
                <c:pt idx="65">
                  <c:v>0.988530103536732</c:v>
                </c:pt>
                <c:pt idx="66">
                  <c:v>0.991873822190488</c:v>
                </c:pt>
                <c:pt idx="67">
                  <c:v>0.994336442587891</c:v>
                </c:pt>
                <c:pt idx="68">
                  <c:v>0.996120160182529</c:v>
                </c:pt>
                <c:pt idx="69">
                  <c:v>0.997390214711931</c:v>
                </c:pt>
                <c:pt idx="70">
                  <c:v>0.998278541970314</c:v>
                </c:pt>
                <c:pt idx="71">
                  <c:v>0.998888271261812</c:v>
                </c:pt>
                <c:pt idx="72">
                  <c:v>0.999298414789226</c:v>
                </c:pt>
                <c:pt idx="73">
                  <c:v>0.999568336908285</c:v>
                </c:pt>
                <c:pt idx="74">
                  <c:v>0.999741773804004</c:v>
                </c:pt>
                <c:pt idx="75">
                  <c:v>0.999850301534958</c:v>
                </c:pt>
                <c:pt idx="76">
                  <c:v>0.999916232885397</c:v>
                </c:pt>
                <c:pt idx="77">
                  <c:v>0.99995497263179</c:v>
                </c:pt>
                <c:pt idx="78">
                  <c:v>0.999976886902752</c:v>
                </c:pt>
                <c:pt idx="79">
                  <c:v>0.999988753309324</c:v>
                </c:pt>
                <c:pt idx="80">
                  <c:v>0.999994860250051</c:v>
                </c:pt>
                <c:pt idx="81">
                  <c:v>0.999997820206252</c:v>
                </c:pt>
                <c:pt idx="82">
                  <c:v>0.999999155495901</c:v>
                </c:pt>
                <c:pt idx="83">
                  <c:v>0.99999970742932</c:v>
                </c:pt>
                <c:pt idx="84">
                  <c:v>0.999999912036195</c:v>
                </c:pt>
                <c:pt idx="85">
                  <c:v>0.999999978032372</c:v>
                </c:pt>
                <c:pt idx="86">
                  <c:v>0.999999995742526</c:v>
                </c:pt>
                <c:pt idx="87">
                  <c:v>0.999999999428572</c:v>
                </c:pt>
                <c:pt idx="88">
                  <c:v>0.999999999957094</c:v>
                </c:pt>
                <c:pt idx="89">
                  <c:v>0.999999999998884</c:v>
                </c:pt>
                <c:pt idx="90">
                  <c:v>0.999999999999998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0.999995503664595</c:v>
                </c:pt>
                <c:pt idx="123">
                  <c:v>0.999993971585678</c:v>
                </c:pt>
                <c:pt idx="124">
                  <c:v>0.999993938248366</c:v>
                </c:pt>
                <c:pt idx="125">
                  <c:v>0.99999458206803</c:v>
                </c:pt>
                <c:pt idx="126">
                  <c:v>0.99999546021313</c:v>
                </c:pt>
                <c:pt idx="127">
                  <c:v>0.999996348213172</c:v>
                </c:pt>
                <c:pt idx="128">
                  <c:v>0.999997144127781</c:v>
                </c:pt>
                <c:pt idx="129">
                  <c:v>0.999997812158546</c:v>
                </c:pt>
                <c:pt idx="130">
                  <c:v>0.999998350119331</c:v>
                </c:pt>
                <c:pt idx="131">
                  <c:v>0.99999877116508</c:v>
                </c:pt>
                <c:pt idx="132">
                  <c:v>0.999999093914216</c:v>
                </c:pt>
                <c:pt idx="133">
                  <c:v>0.999999337416412</c:v>
                </c:pt>
                <c:pt idx="134">
                  <c:v>0.999999518844579</c:v>
                </c:pt>
                <c:pt idx="135">
                  <c:v>0.999999652661809</c:v>
                </c:pt>
                <c:pt idx="136">
                  <c:v>0.999999750541592</c:v>
                </c:pt>
                <c:pt idx="137">
                  <c:v>0.999999821635181</c:v>
                </c:pt>
                <c:pt idx="138">
                  <c:v>0.999999872965869</c:v>
                </c:pt>
                <c:pt idx="139">
                  <c:v>0.999999909837433</c:v>
                </c:pt>
                <c:pt idx="140">
                  <c:v>0.999999936204565</c:v>
                </c:pt>
                <c:pt idx="141">
                  <c:v>0.999999954985935</c:v>
                </c:pt>
                <c:pt idx="142">
                  <c:v>0.999999968317477</c:v>
                </c:pt>
                <c:pt idx="143">
                  <c:v>0.999999977751263</c:v>
                </c:pt>
                <c:pt idx="144">
                  <c:v>0.999999984408327</c:v>
                </c:pt>
                <c:pt idx="145">
                  <c:v>0.99999998909418</c:v>
                </c:pt>
                <c:pt idx="146">
                  <c:v>0.99999999238501</c:v>
                </c:pt>
                <c:pt idx="147">
                  <c:v>0.999999994691341</c:v>
                </c:pt>
                <c:pt idx="148">
                  <c:v>0.999999996304634</c:v>
                </c:pt>
                <c:pt idx="149">
                  <c:v>0.999999997431178</c:v>
                </c:pt>
                <c:pt idx="150">
                  <c:v>0.99999999821657</c:v>
                </c:pt>
                <c:pt idx="151">
                  <c:v>0.999999998763308</c:v>
                </c:pt>
                <c:pt idx="152">
                  <c:v>0.999999999143388</c:v>
                </c:pt>
                <c:pt idx="153">
                  <c:v>0.999999999407273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</c:v>
                </c:pt>
                <c:pt idx="157">
                  <c:v>0.999999999865372</c:v>
                </c:pt>
                <c:pt idx="158">
                  <c:v>0.999999999907249</c:v>
                </c:pt>
                <c:pt idx="159">
                  <c:v>0.999999999936147</c:v>
                </c:pt>
                <c:pt idx="160">
                  <c:v>0.999999999956072</c:v>
                </c:pt>
                <c:pt idx="161">
                  <c:v>0.999999999969799</c:v>
                </c:pt>
                <c:pt idx="162">
                  <c:v>0.99999999997925</c:v>
                </c:pt>
                <c:pt idx="163">
                  <c:v>0.999999999985751</c:v>
                </c:pt>
                <c:pt idx="164">
                  <c:v>0.999999999990222</c:v>
                </c:pt>
                <c:pt idx="165">
                  <c:v>0.999999999993293</c:v>
                </c:pt>
                <c:pt idx="166">
                  <c:v>0.999999999995402</c:v>
                </c:pt>
                <c:pt idx="167">
                  <c:v>0.999999999996849</c:v>
                </c:pt>
                <c:pt idx="168">
                  <c:v>0.999999999997842</c:v>
                </c:pt>
                <c:pt idx="169">
                  <c:v>0.999999999998523</c:v>
                </c:pt>
                <c:pt idx="170">
                  <c:v>0.999999999998989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Проверки!$AS$1:$AS$2</c:f>
              <c:strCache>
                <c:ptCount val="1"/>
                <c:pt idx="0">
                  <c:v>(А + В) ꓴ (А + С)</c:v>
                </c:pt>
              </c:strCache>
            </c:strRef>
          </c:tx>
          <c:spPr>
            <a:solidFill>
              <a:srgbClr val="7030A0"/>
            </a:solidFill>
            <a:ln cap="rnd" w="3816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0.0267003441138231</c:v>
                </c:pt>
                <c:pt idx="23">
                  <c:v>0.0423003979365978</c:v>
                </c:pt>
                <c:pt idx="24">
                  <c:v>0.0580592949752201</c:v>
                </c:pt>
                <c:pt idx="25">
                  <c:v>0.0739983023892633</c:v>
                </c:pt>
                <c:pt idx="26">
                  <c:v>0.0901417184583894</c:v>
                </c:pt>
                <c:pt idx="27">
                  <c:v>0.106517300906636</c:v>
                </c:pt>
                <c:pt idx="28">
                  <c:v>0.12315674434057</c:v>
                </c:pt>
                <c:pt idx="29">
                  <c:v>0.140096206081208</c:v>
                </c:pt>
                <c:pt idx="30">
                  <c:v>0.157376875895242</c:v>
                </c:pt>
                <c:pt idx="31">
                  <c:v>0.175045579328988</c:v>
                </c:pt>
                <c:pt idx="32">
                  <c:v>0.193155395720554</c:v>
                </c:pt>
                <c:pt idx="33">
                  <c:v>0.21176625948465</c:v>
                </c:pt>
                <c:pt idx="34">
                  <c:v>0.230945495661998</c:v>
                </c:pt>
                <c:pt idx="35">
                  <c:v>0.250768216529611</c:v>
                </c:pt>
                <c:pt idx="36">
                  <c:v>0.271317473741764</c:v>
                </c:pt>
                <c:pt idx="37">
                  <c:v>0.292684018728151</c:v>
                </c:pt>
                <c:pt idx="38">
                  <c:v>0.314965472496794</c:v>
                </c:pt>
                <c:pt idx="39">
                  <c:v>0.338264646094736</c:v>
                </c:pt>
                <c:pt idx="40">
                  <c:v>0.36268668992431</c:v>
                </c:pt>
                <c:pt idx="41">
                  <c:v>0.388334695112346</c:v>
                </c:pt>
                <c:pt idx="42">
                  <c:v>0.415303343476375</c:v>
                </c:pt>
                <c:pt idx="43">
                  <c:v>0.443670236598403</c:v>
                </c:pt>
                <c:pt idx="44">
                  <c:v>0.473484674411257</c:v>
                </c:pt>
                <c:pt idx="45">
                  <c:v>0.504753953837851</c:v>
                </c:pt>
                <c:pt idx="46">
                  <c:v>0.537427767894504</c:v>
                </c:pt>
                <c:pt idx="47">
                  <c:v>0.571382021629149</c:v>
                </c:pt>
                <c:pt idx="48">
                  <c:v>0.606404283185977</c:v>
                </c:pt>
                <c:pt idx="49">
                  <c:v>0.642183972068676</c:v>
                </c:pt>
                <c:pt idx="50">
                  <c:v>0.678310921957292</c:v>
                </c:pt>
                <c:pt idx="51">
                  <c:v>0.714285714285714</c:v>
                </c:pt>
                <c:pt idx="52">
                  <c:v>0.749543793551398</c:v>
                </c:pt>
                <c:pt idx="53">
                  <c:v>0.783492788071899</c:v>
                </c:pt>
                <c:pt idx="54">
                  <c:v>0.815559146807288</c:v>
                </c:pt>
                <c:pt idx="55">
                  <c:v>0.845237181933427</c:v>
                </c:pt>
                <c:pt idx="56">
                  <c:v>0.872132094479389</c:v>
                </c:pt>
                <c:pt idx="57">
                  <c:v>0.895989370349774</c:v>
                </c:pt>
                <c:pt idx="58">
                  <c:v>0.916705968857519</c:v>
                </c:pt>
                <c:pt idx="59">
                  <c:v>0.934322937985241</c:v>
                </c:pt>
                <c:pt idx="60">
                  <c:v>0.949002991281539</c:v>
                </c:pt>
                <c:pt idx="61">
                  <c:v>0.960998971623547</c:v>
                </c:pt>
                <c:pt idx="62">
                  <c:v>0.970619583929186</c:v>
                </c:pt>
                <c:pt idx="63">
                  <c:v>0.978197657649826</c:v>
                </c:pt>
                <c:pt idx="64">
                  <c:v>0.984064272053385</c:v>
                </c:pt>
                <c:pt idx="65">
                  <c:v>0.988530103536732</c:v>
                </c:pt>
                <c:pt idx="66">
                  <c:v>0.991873822190488</c:v>
                </c:pt>
                <c:pt idx="67">
                  <c:v>0.994336442587891</c:v>
                </c:pt>
                <c:pt idx="68">
                  <c:v>0.996120160182529</c:v>
                </c:pt>
                <c:pt idx="69">
                  <c:v>0.997390214711931</c:v>
                </c:pt>
                <c:pt idx="70">
                  <c:v>0.998278541970314</c:v>
                </c:pt>
                <c:pt idx="71">
                  <c:v>0.998888271261812</c:v>
                </c:pt>
                <c:pt idx="72">
                  <c:v>0.999298414789226</c:v>
                </c:pt>
                <c:pt idx="73">
                  <c:v>0.999568336908285</c:v>
                </c:pt>
                <c:pt idx="74">
                  <c:v>0.999741773804004</c:v>
                </c:pt>
                <c:pt idx="75">
                  <c:v>0.999850301534958</c:v>
                </c:pt>
                <c:pt idx="76">
                  <c:v>0.999916232885397</c:v>
                </c:pt>
                <c:pt idx="77">
                  <c:v>0.99995497263179</c:v>
                </c:pt>
                <c:pt idx="78">
                  <c:v>0.999976886902752</c:v>
                </c:pt>
                <c:pt idx="79">
                  <c:v>0.999988753309324</c:v>
                </c:pt>
                <c:pt idx="80">
                  <c:v>0.999994860250051</c:v>
                </c:pt>
                <c:pt idx="81">
                  <c:v>0.999997820206252</c:v>
                </c:pt>
                <c:pt idx="82">
                  <c:v>0.999999155495901</c:v>
                </c:pt>
                <c:pt idx="83">
                  <c:v>0.99999970742932</c:v>
                </c:pt>
                <c:pt idx="84">
                  <c:v>0.999999912036195</c:v>
                </c:pt>
                <c:pt idx="85">
                  <c:v>0.999999978032372</c:v>
                </c:pt>
                <c:pt idx="86">
                  <c:v>0.999999995742526</c:v>
                </c:pt>
                <c:pt idx="87">
                  <c:v>0.999999999428572</c:v>
                </c:pt>
                <c:pt idx="88">
                  <c:v>0.999999999957094</c:v>
                </c:pt>
                <c:pt idx="89">
                  <c:v>0.999999999998884</c:v>
                </c:pt>
                <c:pt idx="90">
                  <c:v>0.999999999999998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0.999995503664595</c:v>
                </c:pt>
                <c:pt idx="123">
                  <c:v>0.999993971585678</c:v>
                </c:pt>
                <c:pt idx="124">
                  <c:v>0.999993938248366</c:v>
                </c:pt>
                <c:pt idx="125">
                  <c:v>0.99999458206803</c:v>
                </c:pt>
                <c:pt idx="126">
                  <c:v>0.99999546021313</c:v>
                </c:pt>
                <c:pt idx="127">
                  <c:v>0.999996348213172</c:v>
                </c:pt>
                <c:pt idx="128">
                  <c:v>0.999997144127781</c:v>
                </c:pt>
                <c:pt idx="129">
                  <c:v>0.999997812158546</c:v>
                </c:pt>
                <c:pt idx="130">
                  <c:v>0.999998350119331</c:v>
                </c:pt>
                <c:pt idx="131">
                  <c:v>0.99999877116508</c:v>
                </c:pt>
                <c:pt idx="132">
                  <c:v>0.999999093914216</c:v>
                </c:pt>
                <c:pt idx="133">
                  <c:v>0.999999337416412</c:v>
                </c:pt>
                <c:pt idx="134">
                  <c:v>0.999999518844579</c:v>
                </c:pt>
                <c:pt idx="135">
                  <c:v>0.999999652661809</c:v>
                </c:pt>
                <c:pt idx="136">
                  <c:v>0.999999750541592</c:v>
                </c:pt>
                <c:pt idx="137">
                  <c:v>0.999999821635181</c:v>
                </c:pt>
                <c:pt idx="138">
                  <c:v>0.999999872965869</c:v>
                </c:pt>
                <c:pt idx="139">
                  <c:v>0.999999909837433</c:v>
                </c:pt>
                <c:pt idx="140">
                  <c:v>0.999999936204565</c:v>
                </c:pt>
                <c:pt idx="141">
                  <c:v>0.999999954985935</c:v>
                </c:pt>
                <c:pt idx="142">
                  <c:v>0.999999968317477</c:v>
                </c:pt>
                <c:pt idx="143">
                  <c:v>0.999999977751263</c:v>
                </c:pt>
                <c:pt idx="144">
                  <c:v>0.999999984408327</c:v>
                </c:pt>
                <c:pt idx="145">
                  <c:v>0.99999998909418</c:v>
                </c:pt>
                <c:pt idx="146">
                  <c:v>0.99999999238501</c:v>
                </c:pt>
                <c:pt idx="147">
                  <c:v>0.999999994691341</c:v>
                </c:pt>
                <c:pt idx="148">
                  <c:v>0.999999996304634</c:v>
                </c:pt>
                <c:pt idx="149">
                  <c:v>0.999999997431178</c:v>
                </c:pt>
                <c:pt idx="150">
                  <c:v>0.99999999821657</c:v>
                </c:pt>
                <c:pt idx="151">
                  <c:v>0.999999998763308</c:v>
                </c:pt>
                <c:pt idx="152">
                  <c:v>0.999999999143388</c:v>
                </c:pt>
                <c:pt idx="153">
                  <c:v>0.999999999407273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</c:v>
                </c:pt>
                <c:pt idx="157">
                  <c:v>0.999999999865372</c:v>
                </c:pt>
                <c:pt idx="158">
                  <c:v>0.999999999907249</c:v>
                </c:pt>
                <c:pt idx="159">
                  <c:v>0.999999999936147</c:v>
                </c:pt>
                <c:pt idx="160">
                  <c:v>0.999999999956072</c:v>
                </c:pt>
                <c:pt idx="161">
                  <c:v>0.999999999969799</c:v>
                </c:pt>
                <c:pt idx="162">
                  <c:v>0.99999999997925</c:v>
                </c:pt>
                <c:pt idx="163">
                  <c:v>0.999999999985751</c:v>
                </c:pt>
                <c:pt idx="164">
                  <c:v>0.999999999990222</c:v>
                </c:pt>
                <c:pt idx="165">
                  <c:v>0.999999999993293</c:v>
                </c:pt>
                <c:pt idx="166">
                  <c:v>0.999999999995402</c:v>
                </c:pt>
                <c:pt idx="167">
                  <c:v>0.999999999996849</c:v>
                </c:pt>
                <c:pt idx="168">
                  <c:v>0.999999999997842</c:v>
                </c:pt>
                <c:pt idx="169">
                  <c:v>0.999999999998523</c:v>
                </c:pt>
                <c:pt idx="170">
                  <c:v>0.999999999998989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685673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1908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19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2844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Проверки!$AU$1:$AU$2</c:f>
              <c:strCache>
                <c:ptCount val="1"/>
                <c:pt idx="0">
                  <c:v>Сложение относительно конъюнкции А + (В ꓵ С)</c:v>
                </c:pt>
              </c:strCache>
            </c:strRef>
          </c:tx>
          <c:spPr>
            <a:solidFill>
              <a:srgbClr val="FF0000"/>
            </a:solidFill>
            <a:ln cap="rnd"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0.0142857142857329</c:v>
                </c:pt>
                <c:pt idx="23">
                  <c:v>0.028571428571456</c:v>
                </c:pt>
                <c:pt idx="24">
                  <c:v>0.0428571428571831</c:v>
                </c:pt>
                <c:pt idx="25">
                  <c:v>0.0571428571429163</c:v>
                </c:pt>
                <c:pt idx="26">
                  <c:v>0.0714285714286583</c:v>
                </c:pt>
                <c:pt idx="27">
                  <c:v>0.0857142857144134</c:v>
                </c:pt>
                <c:pt idx="28">
                  <c:v>0.100000000000187</c:v>
                </c:pt>
                <c:pt idx="29">
                  <c:v>0.114285714285989</c:v>
                </c:pt>
                <c:pt idx="30">
                  <c:v>0.128571428571832</c:v>
                </c:pt>
                <c:pt idx="31">
                  <c:v>0.142857142857736</c:v>
                </c:pt>
                <c:pt idx="32">
                  <c:v>0.157142857143727</c:v>
                </c:pt>
                <c:pt idx="33">
                  <c:v>0.171428571429847</c:v>
                </c:pt>
                <c:pt idx="34">
                  <c:v>0.185714285716155</c:v>
                </c:pt>
                <c:pt idx="35">
                  <c:v>0.20000000000274</c:v>
                </c:pt>
                <c:pt idx="36">
                  <c:v>0.214285714289729</c:v>
                </c:pt>
                <c:pt idx="37">
                  <c:v>0.228571428577308</c:v>
                </c:pt>
                <c:pt idx="38">
                  <c:v>0.242857142865752</c:v>
                </c:pt>
                <c:pt idx="39">
                  <c:v>0.257142857155458</c:v>
                </c:pt>
                <c:pt idx="40">
                  <c:v>0.271428571447008</c:v>
                </c:pt>
                <c:pt idx="41">
                  <c:v>0.285714285741251</c:v>
                </c:pt>
                <c:pt idx="42">
                  <c:v>0.300000000039423</c:v>
                </c:pt>
                <c:pt idx="43">
                  <c:v>0.314285714343326</c:v>
                </c:pt>
                <c:pt idx="44">
                  <c:v>0.328571428655585</c:v>
                </c:pt>
                <c:pt idx="45">
                  <c:v>0.342857142980018</c:v>
                </c:pt>
                <c:pt idx="46">
                  <c:v>0.35714285732218</c:v>
                </c:pt>
                <c:pt idx="47">
                  <c:v>0.371428571690145</c:v>
                </c:pt>
                <c:pt idx="48">
                  <c:v>0.385714286095639</c:v>
                </c:pt>
                <c:pt idx="49">
                  <c:v>0.400000000555682</c:v>
                </c:pt>
                <c:pt idx="50">
                  <c:v>0.414285715094956</c:v>
                </c:pt>
                <c:pt idx="51">
                  <c:v>0.428571429749231</c:v>
                </c:pt>
                <c:pt idx="52">
                  <c:v>0.44285714457029</c:v>
                </c:pt>
                <c:pt idx="53">
                  <c:v>0.457142859633042</c:v>
                </c:pt>
                <c:pt idx="54">
                  <c:v>0.471428575045729</c:v>
                </c:pt>
                <c:pt idx="55">
                  <c:v>0.485714290964608</c:v>
                </c:pt>
                <c:pt idx="56">
                  <c:v>0.50000000761499</c:v>
                </c:pt>
                <c:pt idx="57">
                  <c:v>0.514285725321366</c:v>
                </c:pt>
                <c:pt idx="58">
                  <c:v>0.528571444550473</c:v>
                </c:pt>
                <c:pt idx="59">
                  <c:v>0.542857165972714</c:v>
                </c:pt>
                <c:pt idx="60">
                  <c:v>0.557142890549599</c:v>
                </c:pt>
                <c:pt idx="61">
                  <c:v>0.571428619657927</c:v>
                </c:pt>
                <c:pt idx="62">
                  <c:v>0.5857143552657</c:v>
                </c:pt>
                <c:pt idx="63">
                  <c:v>0.60000010018063</c:v>
                </c:pt>
                <c:pt idx="64">
                  <c:v>0.614285858400065</c:v>
                </c:pt>
                <c:pt idx="65">
                  <c:v>0.628571635602022</c:v>
                </c:pt>
                <c:pt idx="66">
                  <c:v>0.642857439831439</c:v>
                </c:pt>
                <c:pt idx="67">
                  <c:v>0.657143282454928</c:v>
                </c:pt>
                <c:pt idx="68">
                  <c:v>0.671429179482125</c:v>
                </c:pt>
                <c:pt idx="69">
                  <c:v>0.68571515338327</c:v>
                </c:pt>
                <c:pt idx="70">
                  <c:v>0.700001235571524</c:v>
                </c:pt>
                <c:pt idx="71">
                  <c:v>0.714287469764172</c:v>
                </c:pt>
                <c:pt idx="72">
                  <c:v>0.728573916486724</c:v>
                </c:pt>
                <c:pt idx="73">
                  <c:v>0.742860659030908</c:v>
                </c:pt>
                <c:pt idx="74">
                  <c:v>0.757147811206911</c:v>
                </c:pt>
                <c:pt idx="75">
                  <c:v>0.771435527213006</c:v>
                </c:pt>
                <c:pt idx="76">
                  <c:v>0.785724013829008</c:v>
                </c:pt>
                <c:pt idx="77">
                  <c:v>0.800013544829924</c:v>
                </c:pt>
                <c:pt idx="78">
                  <c:v>0.814304476850297</c:v>
                </c:pt>
                <c:pt idx="79">
                  <c:v>0.82859726463281</c:v>
                </c:pt>
                <c:pt idx="80">
                  <c:v>0.842892471206751</c:v>
                </c:pt>
                <c:pt idx="81">
                  <c:v>0.857190764304352</c:v>
                </c:pt>
                <c:pt idx="82">
                  <c:v>0.871492882999482</c:v>
                </c:pt>
                <c:pt idx="83">
                  <c:v>0.885799546152438</c:v>
                </c:pt>
                <c:pt idx="84">
                  <c:v>0.900111253603286</c:v>
                </c:pt>
                <c:pt idx="85">
                  <c:v>0.914427897235444</c:v>
                </c:pt>
                <c:pt idx="86">
                  <c:v>0.928748044511188</c:v>
                </c:pt>
                <c:pt idx="87">
                  <c:v>0.943067670851396</c:v>
                </c:pt>
                <c:pt idx="88">
                  <c:v>0.957377984238548</c:v>
                </c:pt>
                <c:pt idx="89">
                  <c:v>0.971661787747233</c:v>
                </c:pt>
                <c:pt idx="90">
                  <c:v>0.985887549071204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0.997696909283682</c:v>
                </c:pt>
                <c:pt idx="123">
                  <c:v>0.994253257073709</c:v>
                </c:pt>
                <c:pt idx="124">
                  <c:v>0.989398941490957</c:v>
                </c:pt>
                <c:pt idx="125">
                  <c:v>0.982868837469375</c:v>
                </c:pt>
                <c:pt idx="126">
                  <c:v>0.974426418895878</c:v>
                </c:pt>
                <c:pt idx="127">
                  <c:v>0.963888675784466</c:v>
                </c:pt>
                <c:pt idx="128">
                  <c:v>0.951148098343552</c:v>
                </c:pt>
                <c:pt idx="129">
                  <c:v>0.936187348063297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</c:v>
                </c:pt>
                <c:pt idx="133">
                  <c:v>0.856873588827471</c:v>
                </c:pt>
                <c:pt idx="134">
                  <c:v>0.833408324511274</c:v>
                </c:pt>
                <c:pt idx="135">
                  <c:v>0.809070173271166</c:v>
                </c:pt>
                <c:pt idx="136">
                  <c:v>0.784132958350769</c:v>
                </c:pt>
                <c:pt idx="137">
                  <c:v>0.758836707955823</c:v>
                </c:pt>
                <c:pt idx="138">
                  <c:v>0.733381601084849</c:v>
                </c:pt>
                <c:pt idx="139">
                  <c:v>0.707926874214162</c:v>
                </c:pt>
                <c:pt idx="140">
                  <c:v>0.682593243601461</c:v>
                </c:pt>
                <c:pt idx="141">
                  <c:v>0.657467429262914</c:v>
                </c:pt>
                <c:pt idx="142">
                  <c:v>0.632607621250485</c:v>
                </c:pt>
                <c:pt idx="143">
                  <c:v>0.60804905960996</c:v>
                </c:pt>
                <c:pt idx="144">
                  <c:v>0.583809211592391</c:v>
                </c:pt>
                <c:pt idx="145">
                  <c:v>0.559892278319738</c:v>
                </c:pt>
                <c:pt idx="146">
                  <c:v>0.536292937835668</c:v>
                </c:pt>
                <c:pt idx="147">
                  <c:v>0.512999340744248</c:v>
                </c:pt>
                <c:pt idx="148">
                  <c:v>0.489995433965325</c:v>
                </c:pt>
                <c:pt idx="149">
                  <c:v>0.467262713306867</c:v>
                </c:pt>
                <c:pt idx="150">
                  <c:v>0.444781509597534</c:v>
                </c:pt>
                <c:pt idx="151">
                  <c:v>0.422531905530292</c:v>
                </c:pt>
                <c:pt idx="152">
                  <c:v>0.400494367440221</c:v>
                </c:pt>
                <c:pt idx="153">
                  <c:v>0.378650161813518</c:v>
                </c:pt>
                <c:pt idx="154">
                  <c:v>0.356981612516418</c:v>
                </c:pt>
                <c:pt idx="155">
                  <c:v>0.335472242549311</c:v>
                </c:pt>
                <c:pt idx="156">
                  <c:v>0.314106833914786</c:v>
                </c:pt>
                <c:pt idx="157">
                  <c:v>0.292871430915438</c:v>
                </c:pt>
                <c:pt idx="158">
                  <c:v>0.271753305667409</c:v>
                </c:pt>
                <c:pt idx="159">
                  <c:v>0.250740899562162</c:v>
                </c:pt>
                <c:pt idx="160">
                  <c:v>0.229823750559634</c:v>
                </c:pt>
                <c:pt idx="161">
                  <c:v>0.208992413303039</c:v>
                </c:pt>
                <c:pt idx="162">
                  <c:v>0.188238376897301</c:v>
                </c:pt>
                <c:pt idx="163">
                  <c:v>0.16755398361585</c:v>
                </c:pt>
                <c:pt idx="164">
                  <c:v>0.146932350655583</c:v>
                </c:pt>
                <c:pt idx="165">
                  <c:v>0.126367296238934</c:v>
                </c:pt>
                <c:pt idx="166">
                  <c:v>0.105853270781616</c:v>
                </c:pt>
                <c:pt idx="167">
                  <c:v>0.0853852934413739</c:v>
                </c:pt>
                <c:pt idx="168">
                  <c:v>0.0649588940889839</c:v>
                </c:pt>
                <c:pt idx="169">
                  <c:v>0.0445700605621542</c:v>
                </c:pt>
                <c:pt idx="170">
                  <c:v>0.0242151909492827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Проверки!$AV$1:$AV$2</c:f>
              <c:strCache>
                <c:ptCount val="1"/>
                <c:pt idx="0">
                  <c:v>(А + В) ꓵ (А + С)</c:v>
                </c:pt>
              </c:strCache>
            </c:strRef>
          </c:tx>
          <c:spPr>
            <a:solidFill>
              <a:srgbClr val="7030A0"/>
            </a:solidFill>
            <a:ln cap="rnd" w="3816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3816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0.0142857142857329</c:v>
                </c:pt>
                <c:pt idx="23">
                  <c:v>0.028571428571456</c:v>
                </c:pt>
                <c:pt idx="24">
                  <c:v>0.0428571428571831</c:v>
                </c:pt>
                <c:pt idx="25">
                  <c:v>0.0571428571429163</c:v>
                </c:pt>
                <c:pt idx="26">
                  <c:v>0.0714285714286583</c:v>
                </c:pt>
                <c:pt idx="27">
                  <c:v>0.0857142857144134</c:v>
                </c:pt>
                <c:pt idx="28">
                  <c:v>0.100000000000187</c:v>
                </c:pt>
                <c:pt idx="29">
                  <c:v>0.114285714285989</c:v>
                </c:pt>
                <c:pt idx="30">
                  <c:v>0.128571428571832</c:v>
                </c:pt>
                <c:pt idx="31">
                  <c:v>0.142857142857736</c:v>
                </c:pt>
                <c:pt idx="32">
                  <c:v>0.157142857143727</c:v>
                </c:pt>
                <c:pt idx="33">
                  <c:v>0.171428571429847</c:v>
                </c:pt>
                <c:pt idx="34">
                  <c:v>0.185714285716155</c:v>
                </c:pt>
                <c:pt idx="35">
                  <c:v>0.20000000000274</c:v>
                </c:pt>
                <c:pt idx="36">
                  <c:v>0.214285714289729</c:v>
                </c:pt>
                <c:pt idx="37">
                  <c:v>0.228571428577308</c:v>
                </c:pt>
                <c:pt idx="38">
                  <c:v>0.242857142865752</c:v>
                </c:pt>
                <c:pt idx="39">
                  <c:v>0.257142857155458</c:v>
                </c:pt>
                <c:pt idx="40">
                  <c:v>0.271428571447008</c:v>
                </c:pt>
                <c:pt idx="41">
                  <c:v>0.285714285741251</c:v>
                </c:pt>
                <c:pt idx="42">
                  <c:v>0.300000000039423</c:v>
                </c:pt>
                <c:pt idx="43">
                  <c:v>0.314285714343326</c:v>
                </c:pt>
                <c:pt idx="44">
                  <c:v>0.328571428655585</c:v>
                </c:pt>
                <c:pt idx="45">
                  <c:v>0.342857142980018</c:v>
                </c:pt>
                <c:pt idx="46">
                  <c:v>0.35714285732218</c:v>
                </c:pt>
                <c:pt idx="47">
                  <c:v>0.371428571690145</c:v>
                </c:pt>
                <c:pt idx="48">
                  <c:v>0.385714286095639</c:v>
                </c:pt>
                <c:pt idx="49">
                  <c:v>0.400000000555682</c:v>
                </c:pt>
                <c:pt idx="50">
                  <c:v>0.414285715094956</c:v>
                </c:pt>
                <c:pt idx="51">
                  <c:v>0.428571429749231</c:v>
                </c:pt>
                <c:pt idx="52">
                  <c:v>0.44285714457029</c:v>
                </c:pt>
                <c:pt idx="53">
                  <c:v>0.457142859633042</c:v>
                </c:pt>
                <c:pt idx="54">
                  <c:v>0.471428575045729</c:v>
                </c:pt>
                <c:pt idx="55">
                  <c:v>0.485714290964608</c:v>
                </c:pt>
                <c:pt idx="56">
                  <c:v>0.50000000761499</c:v>
                </c:pt>
                <c:pt idx="57">
                  <c:v>0.514285725321366</c:v>
                </c:pt>
                <c:pt idx="58">
                  <c:v>0.528571444550473</c:v>
                </c:pt>
                <c:pt idx="59">
                  <c:v>0.542857165972714</c:v>
                </c:pt>
                <c:pt idx="60">
                  <c:v>0.557142890549599</c:v>
                </c:pt>
                <c:pt idx="61">
                  <c:v>0.571428619657927</c:v>
                </c:pt>
                <c:pt idx="62">
                  <c:v>0.5857143552657</c:v>
                </c:pt>
                <c:pt idx="63">
                  <c:v>0.60000010018063</c:v>
                </c:pt>
                <c:pt idx="64">
                  <c:v>0.614285858400065</c:v>
                </c:pt>
                <c:pt idx="65">
                  <c:v>0.628571635602022</c:v>
                </c:pt>
                <c:pt idx="66">
                  <c:v>0.642857439831439</c:v>
                </c:pt>
                <c:pt idx="67">
                  <c:v>0.657143282454928</c:v>
                </c:pt>
                <c:pt idx="68">
                  <c:v>0.671429179482125</c:v>
                </c:pt>
                <c:pt idx="69">
                  <c:v>0.68571515338327</c:v>
                </c:pt>
                <c:pt idx="70">
                  <c:v>0.700001235571524</c:v>
                </c:pt>
                <c:pt idx="71">
                  <c:v>0.714287469764172</c:v>
                </c:pt>
                <c:pt idx="72">
                  <c:v>0.728573916486724</c:v>
                </c:pt>
                <c:pt idx="73">
                  <c:v>0.742860659030908</c:v>
                </c:pt>
                <c:pt idx="74">
                  <c:v>0.757147811206911</c:v>
                </c:pt>
                <c:pt idx="75">
                  <c:v>0.771435527213006</c:v>
                </c:pt>
                <c:pt idx="76">
                  <c:v>0.785724013829008</c:v>
                </c:pt>
                <c:pt idx="77">
                  <c:v>0.800013544829924</c:v>
                </c:pt>
                <c:pt idx="78">
                  <c:v>0.814304476850297</c:v>
                </c:pt>
                <c:pt idx="79">
                  <c:v>0.82859726463281</c:v>
                </c:pt>
                <c:pt idx="80">
                  <c:v>0.842892471206751</c:v>
                </c:pt>
                <c:pt idx="81">
                  <c:v>0.857190764304352</c:v>
                </c:pt>
                <c:pt idx="82">
                  <c:v>0.871492882999482</c:v>
                </c:pt>
                <c:pt idx="83">
                  <c:v>0.885799546152438</c:v>
                </c:pt>
                <c:pt idx="84">
                  <c:v>0.900111253603286</c:v>
                </c:pt>
                <c:pt idx="85">
                  <c:v>0.914427897235444</c:v>
                </c:pt>
                <c:pt idx="86">
                  <c:v>0.928748044511188</c:v>
                </c:pt>
                <c:pt idx="87">
                  <c:v>0.943067670851396</c:v>
                </c:pt>
                <c:pt idx="88">
                  <c:v>0.957377984238548</c:v>
                </c:pt>
                <c:pt idx="89">
                  <c:v>0.971661787747233</c:v>
                </c:pt>
                <c:pt idx="90">
                  <c:v>0.985887549071204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0.997696909283682</c:v>
                </c:pt>
                <c:pt idx="123">
                  <c:v>0.994253257073709</c:v>
                </c:pt>
                <c:pt idx="124">
                  <c:v>0.989398941490957</c:v>
                </c:pt>
                <c:pt idx="125">
                  <c:v>0.982868837469375</c:v>
                </c:pt>
                <c:pt idx="126">
                  <c:v>0.974426418895878</c:v>
                </c:pt>
                <c:pt idx="127">
                  <c:v>0.963888675784466</c:v>
                </c:pt>
                <c:pt idx="128">
                  <c:v>0.951148098343552</c:v>
                </c:pt>
                <c:pt idx="129">
                  <c:v>0.936187348063297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</c:v>
                </c:pt>
                <c:pt idx="133">
                  <c:v>0.856873588827471</c:v>
                </c:pt>
                <c:pt idx="134">
                  <c:v>0.833408324511274</c:v>
                </c:pt>
                <c:pt idx="135">
                  <c:v>0.809070173271166</c:v>
                </c:pt>
                <c:pt idx="136">
                  <c:v>0.784132958350769</c:v>
                </c:pt>
                <c:pt idx="137">
                  <c:v>0.758836707955823</c:v>
                </c:pt>
                <c:pt idx="138">
                  <c:v>0.733381601084849</c:v>
                </c:pt>
                <c:pt idx="139">
                  <c:v>0.707926874214162</c:v>
                </c:pt>
                <c:pt idx="140">
                  <c:v>0.682593243601461</c:v>
                </c:pt>
                <c:pt idx="141">
                  <c:v>0.657467429262914</c:v>
                </c:pt>
                <c:pt idx="142">
                  <c:v>0.632607621250485</c:v>
                </c:pt>
                <c:pt idx="143">
                  <c:v>0.60804905960996</c:v>
                </c:pt>
                <c:pt idx="144">
                  <c:v>0.583809211592391</c:v>
                </c:pt>
                <c:pt idx="145">
                  <c:v>0.559892278319738</c:v>
                </c:pt>
                <c:pt idx="146">
                  <c:v>0.536292937835668</c:v>
                </c:pt>
                <c:pt idx="147">
                  <c:v>0.512999340744248</c:v>
                </c:pt>
                <c:pt idx="148">
                  <c:v>0.489995433965325</c:v>
                </c:pt>
                <c:pt idx="149">
                  <c:v>0.467262713306867</c:v>
                </c:pt>
                <c:pt idx="150">
                  <c:v>0.444781509597534</c:v>
                </c:pt>
                <c:pt idx="151">
                  <c:v>0.422531905530292</c:v>
                </c:pt>
                <c:pt idx="152">
                  <c:v>0.400494367440221</c:v>
                </c:pt>
                <c:pt idx="153">
                  <c:v>0.378650161813518</c:v>
                </c:pt>
                <c:pt idx="154">
                  <c:v>0.356981612516418</c:v>
                </c:pt>
                <c:pt idx="155">
                  <c:v>0.335472242549311</c:v>
                </c:pt>
                <c:pt idx="156">
                  <c:v>0.314106833914786</c:v>
                </c:pt>
                <c:pt idx="157">
                  <c:v>0.292871430915438</c:v>
                </c:pt>
                <c:pt idx="158">
                  <c:v>0.271753305667409</c:v>
                </c:pt>
                <c:pt idx="159">
                  <c:v>0.250740899562162</c:v>
                </c:pt>
                <c:pt idx="160">
                  <c:v>0.229823750559634</c:v>
                </c:pt>
                <c:pt idx="161">
                  <c:v>0.208992413303039</c:v>
                </c:pt>
                <c:pt idx="162">
                  <c:v>0.188238376897301</c:v>
                </c:pt>
                <c:pt idx="163">
                  <c:v>0.16755398361585</c:v>
                </c:pt>
                <c:pt idx="164">
                  <c:v>0.146932350655583</c:v>
                </c:pt>
                <c:pt idx="165">
                  <c:v>0.126367296238934</c:v>
                </c:pt>
                <c:pt idx="166">
                  <c:v>0.105853270781616</c:v>
                </c:pt>
                <c:pt idx="167">
                  <c:v>0.0853852934413739</c:v>
                </c:pt>
                <c:pt idx="168">
                  <c:v>0.0649588940889839</c:v>
                </c:pt>
                <c:pt idx="169">
                  <c:v>0.0445700605621542</c:v>
                </c:pt>
                <c:pt idx="170">
                  <c:v>0.0242151909492827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975136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'Функции принадлежности'!$A$2:$A$202</c:f>
              <c:strCache>
                <c:ptCount val="201"/>
                <c:pt idx="0">
                  <c:v>0</c:v>
                </c:pt>
                <c:pt idx="1">
                  <c:v>0,1</c:v>
                </c:pt>
                <c:pt idx="2">
                  <c:v>0,2</c:v>
                </c:pt>
                <c:pt idx="3">
                  <c:v>0,3</c:v>
                </c:pt>
                <c:pt idx="4">
                  <c:v>0,4</c:v>
                </c:pt>
                <c:pt idx="5">
                  <c:v>0,5</c:v>
                </c:pt>
                <c:pt idx="6">
                  <c:v>0,6</c:v>
                </c:pt>
                <c:pt idx="7">
                  <c:v>0,7</c:v>
                </c:pt>
                <c:pt idx="8">
                  <c:v>0,8</c:v>
                </c:pt>
                <c:pt idx="9">
                  <c:v>0,9</c:v>
                </c:pt>
                <c:pt idx="10">
                  <c:v>1</c:v>
                </c:pt>
                <c:pt idx="11">
                  <c:v>1,1</c:v>
                </c:pt>
                <c:pt idx="12">
                  <c:v>1,2</c:v>
                </c:pt>
                <c:pt idx="13">
                  <c:v>1,3</c:v>
                </c:pt>
                <c:pt idx="14">
                  <c:v>1,4</c:v>
                </c:pt>
                <c:pt idx="15">
                  <c:v>1,5</c:v>
                </c:pt>
                <c:pt idx="16">
                  <c:v>1,6</c:v>
                </c:pt>
                <c:pt idx="17">
                  <c:v>1,7</c:v>
                </c:pt>
                <c:pt idx="18">
                  <c:v>1,8</c:v>
                </c:pt>
                <c:pt idx="19">
                  <c:v>1,9</c:v>
                </c:pt>
                <c:pt idx="20">
                  <c:v>2</c:v>
                </c:pt>
                <c:pt idx="21">
                  <c:v>2,1</c:v>
                </c:pt>
                <c:pt idx="22">
                  <c:v>2,2</c:v>
                </c:pt>
                <c:pt idx="23">
                  <c:v>2,3</c:v>
                </c:pt>
                <c:pt idx="24">
                  <c:v>2,4</c:v>
                </c:pt>
                <c:pt idx="25">
                  <c:v>2,5</c:v>
                </c:pt>
                <c:pt idx="26">
                  <c:v>2,6</c:v>
                </c:pt>
                <c:pt idx="27">
                  <c:v>2,7</c:v>
                </c:pt>
                <c:pt idx="28">
                  <c:v>2,8</c:v>
                </c:pt>
                <c:pt idx="29">
                  <c:v>2,9</c:v>
                </c:pt>
                <c:pt idx="30">
                  <c:v>3</c:v>
                </c:pt>
                <c:pt idx="31">
                  <c:v>3,1</c:v>
                </c:pt>
                <c:pt idx="32">
                  <c:v>3,2</c:v>
                </c:pt>
                <c:pt idx="33">
                  <c:v>3,3</c:v>
                </c:pt>
                <c:pt idx="34">
                  <c:v>3,4</c:v>
                </c:pt>
                <c:pt idx="35">
                  <c:v>3,5</c:v>
                </c:pt>
                <c:pt idx="36">
                  <c:v>3,6</c:v>
                </c:pt>
                <c:pt idx="37">
                  <c:v>3,7</c:v>
                </c:pt>
                <c:pt idx="38">
                  <c:v>3,8</c:v>
                </c:pt>
                <c:pt idx="39">
                  <c:v>3,9</c:v>
                </c:pt>
                <c:pt idx="40">
                  <c:v>4</c:v>
                </c:pt>
                <c:pt idx="41">
                  <c:v>4,1</c:v>
                </c:pt>
                <c:pt idx="42">
                  <c:v>4,2</c:v>
                </c:pt>
                <c:pt idx="43">
                  <c:v>4,3</c:v>
                </c:pt>
                <c:pt idx="44">
                  <c:v>4,4</c:v>
                </c:pt>
                <c:pt idx="45">
                  <c:v>4,5</c:v>
                </c:pt>
                <c:pt idx="46">
                  <c:v>4,6</c:v>
                </c:pt>
                <c:pt idx="47">
                  <c:v>4,7</c:v>
                </c:pt>
                <c:pt idx="48">
                  <c:v>4,8</c:v>
                </c:pt>
                <c:pt idx="49">
                  <c:v>4,9</c:v>
                </c:pt>
                <c:pt idx="50">
                  <c:v>5</c:v>
                </c:pt>
                <c:pt idx="51">
                  <c:v>5,1</c:v>
                </c:pt>
                <c:pt idx="52">
                  <c:v>5,2</c:v>
                </c:pt>
                <c:pt idx="53">
                  <c:v>5,3</c:v>
                </c:pt>
                <c:pt idx="54">
                  <c:v>5,4</c:v>
                </c:pt>
                <c:pt idx="55">
                  <c:v>5,5</c:v>
                </c:pt>
                <c:pt idx="56">
                  <c:v>5,6</c:v>
                </c:pt>
                <c:pt idx="57">
                  <c:v>5,7</c:v>
                </c:pt>
                <c:pt idx="58">
                  <c:v>5,8</c:v>
                </c:pt>
                <c:pt idx="59">
                  <c:v>5,9</c:v>
                </c:pt>
                <c:pt idx="60">
                  <c:v>6</c:v>
                </c:pt>
                <c:pt idx="61">
                  <c:v>6,1</c:v>
                </c:pt>
                <c:pt idx="62">
                  <c:v>6,2</c:v>
                </c:pt>
                <c:pt idx="63">
                  <c:v>6,3</c:v>
                </c:pt>
                <c:pt idx="64">
                  <c:v>6,4</c:v>
                </c:pt>
                <c:pt idx="65">
                  <c:v>6,5</c:v>
                </c:pt>
                <c:pt idx="66">
                  <c:v>6,6</c:v>
                </c:pt>
                <c:pt idx="67">
                  <c:v>6,7</c:v>
                </c:pt>
                <c:pt idx="68">
                  <c:v>6,8</c:v>
                </c:pt>
                <c:pt idx="69">
                  <c:v>6,9</c:v>
                </c:pt>
                <c:pt idx="70">
                  <c:v>7</c:v>
                </c:pt>
                <c:pt idx="71">
                  <c:v>7,1</c:v>
                </c:pt>
                <c:pt idx="72">
                  <c:v>7,2</c:v>
                </c:pt>
                <c:pt idx="73">
                  <c:v>7,3</c:v>
                </c:pt>
                <c:pt idx="74">
                  <c:v>7,4</c:v>
                </c:pt>
                <c:pt idx="75">
                  <c:v>7,5</c:v>
                </c:pt>
                <c:pt idx="76">
                  <c:v>7,6</c:v>
                </c:pt>
                <c:pt idx="77">
                  <c:v>7,7</c:v>
                </c:pt>
                <c:pt idx="78">
                  <c:v>7,8</c:v>
                </c:pt>
                <c:pt idx="79">
                  <c:v>7,9</c:v>
                </c:pt>
                <c:pt idx="80">
                  <c:v>8</c:v>
                </c:pt>
                <c:pt idx="81">
                  <c:v>8,1</c:v>
                </c:pt>
                <c:pt idx="82">
                  <c:v>8,2</c:v>
                </c:pt>
                <c:pt idx="83">
                  <c:v>8,3</c:v>
                </c:pt>
                <c:pt idx="84">
                  <c:v>8,4</c:v>
                </c:pt>
                <c:pt idx="85">
                  <c:v>8,5</c:v>
                </c:pt>
                <c:pt idx="86">
                  <c:v>8,6</c:v>
                </c:pt>
                <c:pt idx="87">
                  <c:v>8,7</c:v>
                </c:pt>
                <c:pt idx="88">
                  <c:v>8,8</c:v>
                </c:pt>
                <c:pt idx="89">
                  <c:v>8,9</c:v>
                </c:pt>
                <c:pt idx="90">
                  <c:v>9</c:v>
                </c:pt>
                <c:pt idx="91">
                  <c:v>9,1</c:v>
                </c:pt>
                <c:pt idx="92">
                  <c:v>9,2</c:v>
                </c:pt>
                <c:pt idx="93">
                  <c:v>9,3</c:v>
                </c:pt>
                <c:pt idx="94">
                  <c:v>9,4</c:v>
                </c:pt>
                <c:pt idx="95">
                  <c:v>9,5</c:v>
                </c:pt>
                <c:pt idx="96">
                  <c:v>9,6</c:v>
                </c:pt>
                <c:pt idx="97">
                  <c:v>9,7</c:v>
                </c:pt>
                <c:pt idx="98">
                  <c:v>9,8</c:v>
                </c:pt>
                <c:pt idx="99">
                  <c:v>9,9</c:v>
                </c:pt>
                <c:pt idx="100">
                  <c:v>10</c:v>
                </c:pt>
                <c:pt idx="101">
                  <c:v>10,1</c:v>
                </c:pt>
                <c:pt idx="102">
                  <c:v>10,2</c:v>
                </c:pt>
                <c:pt idx="103">
                  <c:v>10,3</c:v>
                </c:pt>
                <c:pt idx="104">
                  <c:v>10,4</c:v>
                </c:pt>
                <c:pt idx="105">
                  <c:v>10,5</c:v>
                </c:pt>
                <c:pt idx="106">
                  <c:v>10,6</c:v>
                </c:pt>
                <c:pt idx="107">
                  <c:v>10,7</c:v>
                </c:pt>
                <c:pt idx="108">
                  <c:v>10,8</c:v>
                </c:pt>
                <c:pt idx="109">
                  <c:v>10,9</c:v>
                </c:pt>
                <c:pt idx="110">
                  <c:v>11</c:v>
                </c:pt>
                <c:pt idx="111">
                  <c:v>11,1</c:v>
                </c:pt>
                <c:pt idx="112">
                  <c:v>11,2</c:v>
                </c:pt>
                <c:pt idx="113">
                  <c:v>11,3</c:v>
                </c:pt>
                <c:pt idx="114">
                  <c:v>11,4</c:v>
                </c:pt>
                <c:pt idx="115">
                  <c:v>11,5</c:v>
                </c:pt>
                <c:pt idx="116">
                  <c:v>11,6</c:v>
                </c:pt>
                <c:pt idx="117">
                  <c:v>11,7</c:v>
                </c:pt>
                <c:pt idx="118">
                  <c:v>11,8</c:v>
                </c:pt>
                <c:pt idx="119">
                  <c:v>11,9</c:v>
                </c:pt>
                <c:pt idx="120">
                  <c:v>12</c:v>
                </c:pt>
                <c:pt idx="121">
                  <c:v>12,1</c:v>
                </c:pt>
                <c:pt idx="122">
                  <c:v>12,2</c:v>
                </c:pt>
                <c:pt idx="123">
                  <c:v>12,3</c:v>
                </c:pt>
                <c:pt idx="124">
                  <c:v>12,4</c:v>
                </c:pt>
                <c:pt idx="125">
                  <c:v>12,5</c:v>
                </c:pt>
                <c:pt idx="126">
                  <c:v>12,6</c:v>
                </c:pt>
                <c:pt idx="127">
                  <c:v>12,7</c:v>
                </c:pt>
                <c:pt idx="128">
                  <c:v>12,8</c:v>
                </c:pt>
                <c:pt idx="129">
                  <c:v>12,9</c:v>
                </c:pt>
                <c:pt idx="130">
                  <c:v>13</c:v>
                </c:pt>
                <c:pt idx="131">
                  <c:v>13,1</c:v>
                </c:pt>
                <c:pt idx="132">
                  <c:v>13,2</c:v>
                </c:pt>
                <c:pt idx="133">
                  <c:v>13,3</c:v>
                </c:pt>
                <c:pt idx="134">
                  <c:v>13,4</c:v>
                </c:pt>
                <c:pt idx="135">
                  <c:v>13,5</c:v>
                </c:pt>
                <c:pt idx="136">
                  <c:v>13,6</c:v>
                </c:pt>
                <c:pt idx="137">
                  <c:v>13,7</c:v>
                </c:pt>
                <c:pt idx="138">
                  <c:v>13,8</c:v>
                </c:pt>
                <c:pt idx="139">
                  <c:v>13,9</c:v>
                </c:pt>
                <c:pt idx="140">
                  <c:v>14</c:v>
                </c:pt>
                <c:pt idx="141">
                  <c:v>14,1</c:v>
                </c:pt>
                <c:pt idx="142">
                  <c:v>14,2</c:v>
                </c:pt>
                <c:pt idx="143">
                  <c:v>14,3</c:v>
                </c:pt>
                <c:pt idx="144">
                  <c:v>14,4</c:v>
                </c:pt>
                <c:pt idx="145">
                  <c:v>14,5</c:v>
                </c:pt>
                <c:pt idx="146">
                  <c:v>14,6</c:v>
                </c:pt>
                <c:pt idx="147">
                  <c:v>14,7</c:v>
                </c:pt>
                <c:pt idx="148">
                  <c:v>14,8</c:v>
                </c:pt>
                <c:pt idx="149">
                  <c:v>14,9</c:v>
                </c:pt>
                <c:pt idx="150">
                  <c:v>15</c:v>
                </c:pt>
                <c:pt idx="151">
                  <c:v>15,1</c:v>
                </c:pt>
                <c:pt idx="152">
                  <c:v>15,2</c:v>
                </c:pt>
                <c:pt idx="153">
                  <c:v>15,3</c:v>
                </c:pt>
                <c:pt idx="154">
                  <c:v>15,4</c:v>
                </c:pt>
                <c:pt idx="155">
                  <c:v>15,5</c:v>
                </c:pt>
                <c:pt idx="156">
                  <c:v>15,6</c:v>
                </c:pt>
                <c:pt idx="157">
                  <c:v>15,7</c:v>
                </c:pt>
                <c:pt idx="158">
                  <c:v>15,8</c:v>
                </c:pt>
                <c:pt idx="159">
                  <c:v>15,9</c:v>
                </c:pt>
                <c:pt idx="160">
                  <c:v>16</c:v>
                </c:pt>
                <c:pt idx="161">
                  <c:v>16,1</c:v>
                </c:pt>
                <c:pt idx="162">
                  <c:v>16,2</c:v>
                </c:pt>
                <c:pt idx="163">
                  <c:v>16,3</c:v>
                </c:pt>
                <c:pt idx="164">
                  <c:v>16,4</c:v>
                </c:pt>
                <c:pt idx="165">
                  <c:v>16,5</c:v>
                </c:pt>
                <c:pt idx="166">
                  <c:v>16,6</c:v>
                </c:pt>
                <c:pt idx="167">
                  <c:v>16,7</c:v>
                </c:pt>
                <c:pt idx="168">
                  <c:v>16,8</c:v>
                </c:pt>
                <c:pt idx="169">
                  <c:v>16,9</c:v>
                </c:pt>
                <c:pt idx="170">
                  <c:v>17</c:v>
                </c:pt>
                <c:pt idx="171">
                  <c:v>17,1</c:v>
                </c:pt>
                <c:pt idx="172">
                  <c:v>17,2</c:v>
                </c:pt>
                <c:pt idx="173">
                  <c:v>17,3</c:v>
                </c:pt>
                <c:pt idx="174">
                  <c:v>17,4</c:v>
                </c:pt>
                <c:pt idx="175">
                  <c:v>17,5</c:v>
                </c:pt>
                <c:pt idx="176">
                  <c:v>17,6</c:v>
                </c:pt>
                <c:pt idx="177">
                  <c:v>17,7</c:v>
                </c:pt>
                <c:pt idx="178">
                  <c:v>17,8</c:v>
                </c:pt>
                <c:pt idx="179">
                  <c:v>17,9</c:v>
                </c:pt>
                <c:pt idx="180">
                  <c:v>18</c:v>
                </c:pt>
                <c:pt idx="181">
                  <c:v>18,1</c:v>
                </c:pt>
                <c:pt idx="182">
                  <c:v>18,2</c:v>
                </c:pt>
                <c:pt idx="183">
                  <c:v>18,3</c:v>
                </c:pt>
                <c:pt idx="184">
                  <c:v>18,4</c:v>
                </c:pt>
                <c:pt idx="185">
                  <c:v>18,5</c:v>
                </c:pt>
                <c:pt idx="186">
                  <c:v>18,6</c:v>
                </c:pt>
                <c:pt idx="187">
                  <c:v>18,7</c:v>
                </c:pt>
                <c:pt idx="188">
                  <c:v>18,8</c:v>
                </c:pt>
                <c:pt idx="189">
                  <c:v>18,9</c:v>
                </c:pt>
                <c:pt idx="190">
                  <c:v>19</c:v>
                </c:pt>
                <c:pt idx="191">
                  <c:v>19,1</c:v>
                </c:pt>
                <c:pt idx="192">
                  <c:v>19,2</c:v>
                </c:pt>
                <c:pt idx="193">
                  <c:v>19,3</c:v>
                </c:pt>
                <c:pt idx="194">
                  <c:v>19,4</c:v>
                </c:pt>
                <c:pt idx="195">
                  <c:v>19,5</c:v>
                </c:pt>
                <c:pt idx="196">
                  <c:v>19,6</c:v>
                </c:pt>
                <c:pt idx="197">
                  <c:v>19,7</c:v>
                </c:pt>
                <c:pt idx="198">
                  <c:v>19,8</c:v>
                </c:pt>
                <c:pt idx="199">
                  <c:v>19,9</c:v>
                </c:pt>
                <c:pt idx="200">
                  <c:v>20</c:v>
                </c:pt>
              </c:strCache>
            </c:str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</c:v>
                </c:pt>
                <c:pt idx="42">
                  <c:v>0.0666666666666667</c:v>
                </c:pt>
                <c:pt idx="43">
                  <c:v>0.0999999999999999</c:v>
                </c:pt>
                <c:pt idx="44">
                  <c:v>0.133333333333333</c:v>
                </c:pt>
                <c:pt idx="45">
                  <c:v>0.166666666666667</c:v>
                </c:pt>
                <c:pt idx="46">
                  <c:v>0.2</c:v>
                </c:pt>
                <c:pt idx="47">
                  <c:v>0.233333333333333</c:v>
                </c:pt>
                <c:pt idx="48">
                  <c:v>0.266666666666667</c:v>
                </c:pt>
                <c:pt idx="49">
                  <c:v>0.3</c:v>
                </c:pt>
                <c:pt idx="50">
                  <c:v>0.333333333333333</c:v>
                </c:pt>
                <c:pt idx="51">
                  <c:v>0.366666666666667</c:v>
                </c:pt>
                <c:pt idx="52">
                  <c:v>0.4</c:v>
                </c:pt>
                <c:pt idx="53">
                  <c:v>0.433333333333333</c:v>
                </c:pt>
                <c:pt idx="54">
                  <c:v>0.466666666666667</c:v>
                </c:pt>
                <c:pt idx="55">
                  <c:v>0.5</c:v>
                </c:pt>
                <c:pt idx="56">
                  <c:v>0.533333333333333</c:v>
                </c:pt>
                <c:pt idx="57">
                  <c:v>0.566666666666667</c:v>
                </c:pt>
                <c:pt idx="58">
                  <c:v>0.6</c:v>
                </c:pt>
                <c:pt idx="59">
                  <c:v>0.633333333333333</c:v>
                </c:pt>
                <c:pt idx="60">
                  <c:v>0.666666666666667</c:v>
                </c:pt>
                <c:pt idx="61">
                  <c:v>0.7</c:v>
                </c:pt>
                <c:pt idx="62">
                  <c:v>0.733333333333333</c:v>
                </c:pt>
                <c:pt idx="63">
                  <c:v>0.766666666666667</c:v>
                </c:pt>
                <c:pt idx="64">
                  <c:v>0.8</c:v>
                </c:pt>
                <c:pt idx="65">
                  <c:v>0.833333333333333</c:v>
                </c:pt>
                <c:pt idx="66">
                  <c:v>0.866666666666667</c:v>
                </c:pt>
                <c:pt idx="67">
                  <c:v>0.9</c:v>
                </c:pt>
                <c:pt idx="68">
                  <c:v>0.933333333333333</c:v>
                </c:pt>
                <c:pt idx="69">
                  <c:v>0.966666666666667</c:v>
                </c:pt>
                <c:pt idx="70">
                  <c:v>1</c:v>
                </c:pt>
                <c:pt idx="71">
                  <c:v>0.966666666666667</c:v>
                </c:pt>
                <c:pt idx="72">
                  <c:v>0.933333333333333</c:v>
                </c:pt>
                <c:pt idx="73">
                  <c:v>0.9</c:v>
                </c:pt>
                <c:pt idx="74">
                  <c:v>0.866666666666667</c:v>
                </c:pt>
                <c:pt idx="75">
                  <c:v>0.833333333333333</c:v>
                </c:pt>
                <c:pt idx="76">
                  <c:v>0.8</c:v>
                </c:pt>
                <c:pt idx="77">
                  <c:v>0.766666666666667</c:v>
                </c:pt>
                <c:pt idx="78">
                  <c:v>0.733333333333333</c:v>
                </c:pt>
                <c:pt idx="79">
                  <c:v>0.7</c:v>
                </c:pt>
                <c:pt idx="80">
                  <c:v>0.666666666666667</c:v>
                </c:pt>
                <c:pt idx="81">
                  <c:v>0.633333333333333</c:v>
                </c:pt>
                <c:pt idx="82">
                  <c:v>0.6</c:v>
                </c:pt>
                <c:pt idx="83">
                  <c:v>0.566666666666666</c:v>
                </c:pt>
                <c:pt idx="84">
                  <c:v>0.533333333333333</c:v>
                </c:pt>
                <c:pt idx="85">
                  <c:v>0.5</c:v>
                </c:pt>
                <c:pt idx="86">
                  <c:v>0.466666666666667</c:v>
                </c:pt>
                <c:pt idx="87">
                  <c:v>0.433333333333334</c:v>
                </c:pt>
                <c:pt idx="88">
                  <c:v>0.4</c:v>
                </c:pt>
                <c:pt idx="89">
                  <c:v>0.366666666666667</c:v>
                </c:pt>
                <c:pt idx="90">
                  <c:v>0.333333333333333</c:v>
                </c:pt>
                <c:pt idx="91">
                  <c:v>0.3</c:v>
                </c:pt>
                <c:pt idx="92">
                  <c:v>0.266666666666667</c:v>
                </c:pt>
                <c:pt idx="93">
                  <c:v>0.233333333333333</c:v>
                </c:pt>
                <c:pt idx="94">
                  <c:v>0.2</c:v>
                </c:pt>
                <c:pt idx="95">
                  <c:v>0.166666666666667</c:v>
                </c:pt>
                <c:pt idx="96">
                  <c:v>0.133333333333333</c:v>
                </c:pt>
                <c:pt idx="97">
                  <c:v>0.1</c:v>
                </c:pt>
                <c:pt idx="98">
                  <c:v>0.0666666666666664</c:v>
                </c:pt>
                <c:pt idx="99">
                  <c:v>0.0333333333333332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5074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2844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Проверки!$AX$1:$AX$2</c:f>
              <c:strCache>
                <c:ptCount val="1"/>
                <c:pt idx="0">
                  <c:v>Умножение относительно дизъюнкции А * (В ꓴ С)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0.000179922171421868</c:v>
                </c:pt>
                <c:pt idx="23">
                  <c:v>0.000403793216622625</c:v>
                </c:pt>
                <c:pt idx="24">
                  <c:v>0.000680693378421369</c:v>
                </c:pt>
                <c:pt idx="25">
                  <c:v>0.00102154213614583</c:v>
                </c:pt>
                <c:pt idx="26">
                  <c:v>0.00143947284844754</c:v>
                </c:pt>
                <c:pt idx="27">
                  <c:v>0.00195028267428286</c:v>
                </c:pt>
                <c:pt idx="28">
                  <c:v>0.00257297159339666</c:v>
                </c:pt>
                <c:pt idx="29">
                  <c:v>0.00333038603812822</c:v>
                </c:pt>
                <c:pt idx="30">
                  <c:v>0.00424998403138227</c:v>
                </c:pt>
                <c:pt idx="31">
                  <c:v>0.00536473941197427</c:v>
                </c:pt>
                <c:pt idx="32">
                  <c:v>0.00671420210770626</c:v>
                </c:pt>
                <c:pt idx="33">
                  <c:v>0.00834572856332656</c:v>
                </c:pt>
                <c:pt idx="34">
                  <c:v>0.0103158899880747</c:v>
                </c:pt>
                <c:pt idx="35">
                  <c:v>0.0126920541324029</c:v>
                </c:pt>
                <c:pt idx="36">
                  <c:v>0.0155541162152864</c:v>
                </c:pt>
                <c:pt idx="37">
                  <c:v>0.0189963230093991</c:v>
                </c:pt>
                <c:pt idx="38">
                  <c:v>0.0231290868655483</c:v>
                </c:pt>
                <c:pt idx="39">
                  <c:v>0.0280806192525736</c:v>
                </c:pt>
                <c:pt idx="40">
                  <c:v>0.0339981225768437</c:v>
                </c:pt>
                <c:pt idx="41">
                  <c:v>0.0410481637592241</c:v>
                </c:pt>
                <c:pt idx="42">
                  <c:v>0.0494157186327321</c:v>
                </c:pt>
                <c:pt idx="43">
                  <c:v>0.0593012393933157</c:v>
                </c:pt>
                <c:pt idx="44">
                  <c:v>0.0709149926450222</c:v>
                </c:pt>
                <c:pt idx="45">
                  <c:v>0.0844679013812388</c:v>
                </c:pt>
                <c:pt idx="46">
                  <c:v>0.100158283750915</c:v>
                </c:pt>
                <c:pt idx="47">
                  <c:v>0.11815431148216</c:v>
                </c:pt>
                <c:pt idx="48">
                  <c:v>0.138572789110132</c:v>
                </c:pt>
                <c:pt idx="49">
                  <c:v>0.161455981379117</c:v>
                </c:pt>
                <c:pt idx="50">
                  <c:v>0.186749537133555</c:v>
                </c:pt>
                <c:pt idx="51">
                  <c:v>0.214285714285714</c:v>
                </c:pt>
                <c:pt idx="52">
                  <c:v>0.243776568500562</c:v>
                </c:pt>
                <c:pt idx="53">
                  <c:v>0.274820994466562</c:v>
                </c:pt>
                <c:pt idx="54">
                  <c:v>0.306927269932369</c:v>
                </c:pt>
                <c:pt idx="55">
                  <c:v>0.339549401984744</c:v>
                </c:pt>
                <c:pt idx="56">
                  <c:v>0.372132094479389</c:v>
                </c:pt>
                <c:pt idx="57">
                  <c:v>0.404156812303122</c:v>
                </c:pt>
                <c:pt idx="58">
                  <c:v>0.435181151229859</c:v>
                </c:pt>
                <c:pt idx="59">
                  <c:v>0.464865631714617</c:v>
                </c:pt>
                <c:pt idx="60">
                  <c:v>0.492985330045438</c:v>
                </c:pt>
                <c:pt idx="61">
                  <c:v>0.519427200259967</c:v>
                </c:pt>
                <c:pt idx="62">
                  <c:v>0.544176456096928</c:v>
                </c:pt>
                <c:pt idx="63">
                  <c:v>0.567296486474739</c:v>
                </c:pt>
                <c:pt idx="64">
                  <c:v>0.588906592000364</c:v>
                </c:pt>
                <c:pt idx="65">
                  <c:v>0.609160834556668</c:v>
                </c:pt>
                <c:pt idx="66">
                  <c:v>0.628230022800022</c:v>
                </c:pt>
                <c:pt idx="67">
                  <c:v>0.646287705436316</c:v>
                </c:pt>
                <c:pt idx="68">
                  <c:v>0.663500203105914</c:v>
                </c:pt>
                <c:pt idx="69">
                  <c:v>0.680020208722135</c:v>
                </c:pt>
                <c:pt idx="70">
                  <c:v>0.695983264597401</c:v>
                </c:pt>
                <c:pt idx="71">
                  <c:v>0.711506392440245</c:v>
                </c:pt>
                <c:pt idx="72">
                  <c:v>0.726688226163561</c:v>
                </c:pt>
                <c:pt idx="73">
                  <c:v>0.741610116147745</c:v>
                </c:pt>
                <c:pt idx="74">
                  <c:v>0.7563377990024</c:v>
                </c:pt>
                <c:pt idx="75">
                  <c:v>0.770923339109053</c:v>
                </c:pt>
                <c:pt idx="76">
                  <c:v>0.785407139627408</c:v>
                </c:pt>
                <c:pt idx="77">
                  <c:v>0.799819890527159</c:v>
                </c:pt>
                <c:pt idx="78">
                  <c:v>0.814184372243936</c:v>
                </c:pt>
                <c:pt idx="79">
                  <c:v>0.828517069566494</c:v>
                </c:pt>
                <c:pt idx="80">
                  <c:v>0.842829575107419</c:v>
                </c:pt>
                <c:pt idx="81">
                  <c:v>0.85712977838037</c:v>
                </c:pt>
                <c:pt idx="82">
                  <c:v>0.871422847567458</c:v>
                </c:pt>
                <c:pt idx="83">
                  <c:v>0.885712018291519</c:v>
                </c:pt>
                <c:pt idx="84">
                  <c:v>0.899999208325754</c:v>
                </c:pt>
                <c:pt idx="85">
                  <c:v>0.914285479964346</c:v>
                </c:pt>
                <c:pt idx="86">
                  <c:v>0.928571373224262</c:v>
                </c:pt>
                <c:pt idx="87">
                  <c:v>0.942857133428572</c:v>
                </c:pt>
                <c:pt idx="88">
                  <c:v>0.957142856184634</c:v>
                </c:pt>
                <c:pt idx="89">
                  <c:v>0.971428571390625</c:v>
                </c:pt>
                <c:pt idx="90">
                  <c:v>0.985714285714135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0.979779679565171</c:v>
                </c:pt>
                <c:pt idx="123">
                  <c:v>0.959855318056263</c:v>
                </c:pt>
                <c:pt idx="124">
                  <c:v>0.939905032557727</c:v>
                </c:pt>
                <c:pt idx="125">
                  <c:v>0.91993769378235</c:v>
                </c:pt>
                <c:pt idx="126">
                  <c:v>0.899959141918168</c:v>
                </c:pt>
                <c:pt idx="127">
                  <c:v>0.879973220229928</c:v>
                </c:pt>
                <c:pt idx="128">
                  <c:v>0.859982456784939</c:v>
                </c:pt>
                <c:pt idx="129">
                  <c:v>0.839988513832369</c:v>
                </c:pt>
                <c:pt idx="130">
                  <c:v>0.81999248387695</c:v>
                </c:pt>
                <c:pt idx="131">
                  <c:v>0.799995084660318</c:v>
                </c:pt>
                <c:pt idx="132">
                  <c:v>0.779996787514039</c:v>
                </c:pt>
                <c:pt idx="133">
                  <c:v>0.759997901818638</c:v>
                </c:pt>
                <c:pt idx="134">
                  <c:v>0.739998630557648</c:v>
                </c:pt>
                <c:pt idx="135">
                  <c:v>0.71999910684465</c:v>
                </c:pt>
                <c:pt idx="136">
                  <c:v>0.699999417930381</c:v>
                </c:pt>
                <c:pt idx="137">
                  <c:v>0.67999962097476</c:v>
                </c:pt>
                <c:pt idx="138">
                  <c:v>0.659999753404333</c:v>
                </c:pt>
                <c:pt idx="139">
                  <c:v>0.639999839710992</c:v>
                </c:pt>
                <c:pt idx="140">
                  <c:v>0.619999895912711</c:v>
                </c:pt>
                <c:pt idx="141">
                  <c:v>0.599999932478903</c:v>
                </c:pt>
                <c:pt idx="142">
                  <c:v>0.579999956247945</c:v>
                </c:pt>
                <c:pt idx="143">
                  <c:v>0.559999971683426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</c:v>
                </c:pt>
                <c:pt idx="147">
                  <c:v>0.479999995099699</c:v>
                </c:pt>
                <c:pt idx="148">
                  <c:v>0.459999996852095</c:v>
                </c:pt>
                <c:pt idx="149">
                  <c:v>0.43999999798164</c:v>
                </c:pt>
                <c:pt idx="150">
                  <c:v>0.41999999870855</c:v>
                </c:pt>
                <c:pt idx="151">
                  <c:v>0.399999999175539</c:v>
                </c:pt>
                <c:pt idx="152">
                  <c:v>0.37999999947498</c:v>
                </c:pt>
                <c:pt idx="153">
                  <c:v>0.359999999666591</c:v>
                </c:pt>
                <c:pt idx="154">
                  <c:v>0.339999999788925</c:v>
                </c:pt>
                <c:pt idx="155">
                  <c:v>0.319999999866835</c:v>
                </c:pt>
                <c:pt idx="156">
                  <c:v>0.299999999916316</c:v>
                </c:pt>
                <c:pt idx="157">
                  <c:v>0.279999999947645</c:v>
                </c:pt>
                <c:pt idx="158">
                  <c:v>0.259999999967412</c:v>
                </c:pt>
                <c:pt idx="159">
                  <c:v>0.239999999979836</c:v>
                </c:pt>
                <c:pt idx="160">
                  <c:v>0.21999999998761</c:v>
                </c:pt>
                <c:pt idx="161">
                  <c:v>0.19999999999245</c:v>
                </c:pt>
                <c:pt idx="162">
                  <c:v>0.179999999995445</c:v>
                </c:pt>
                <c:pt idx="163">
                  <c:v>0.159999999997286</c:v>
                </c:pt>
                <c:pt idx="164">
                  <c:v>0.139999999998408</c:v>
                </c:pt>
                <c:pt idx="165">
                  <c:v>0.119999999999086</c:v>
                </c:pt>
                <c:pt idx="166">
                  <c:v>0.0999999999994891</c:v>
                </c:pt>
                <c:pt idx="167">
                  <c:v>0.0799999999997257</c:v>
                </c:pt>
                <c:pt idx="168">
                  <c:v>0.0599999999998624</c:v>
                </c:pt>
                <c:pt idx="169">
                  <c:v>0.0399999999999383</c:v>
                </c:pt>
                <c:pt idx="170">
                  <c:v>0.0199999999999797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Проверки!$AY$1:$AY$2</c:f>
              <c:strCache>
                <c:ptCount val="1"/>
                <c:pt idx="0">
                  <c:v>(А * В) ꓴ (А * С)</c:v>
                </c:pt>
              </c:strCache>
            </c:strRef>
          </c:tx>
          <c:spPr>
            <a:solidFill>
              <a:srgbClr val="7030A0"/>
            </a:solidFill>
            <a:ln cap="rnd" w="2844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0.000179922171421868</c:v>
                </c:pt>
                <c:pt idx="23">
                  <c:v>0.000403793216622625</c:v>
                </c:pt>
                <c:pt idx="24">
                  <c:v>0.000680693378421369</c:v>
                </c:pt>
                <c:pt idx="25">
                  <c:v>0.00102154213614583</c:v>
                </c:pt>
                <c:pt idx="26">
                  <c:v>0.00143947284844754</c:v>
                </c:pt>
                <c:pt idx="27">
                  <c:v>0.00195028267428286</c:v>
                </c:pt>
                <c:pt idx="28">
                  <c:v>0.00257297159339666</c:v>
                </c:pt>
                <c:pt idx="29">
                  <c:v>0.00333038603812822</c:v>
                </c:pt>
                <c:pt idx="30">
                  <c:v>0.00424998403138227</c:v>
                </c:pt>
                <c:pt idx="31">
                  <c:v>0.00536473941197427</c:v>
                </c:pt>
                <c:pt idx="32">
                  <c:v>0.00671420210770626</c:v>
                </c:pt>
                <c:pt idx="33">
                  <c:v>0.00834572856332656</c:v>
                </c:pt>
                <c:pt idx="34">
                  <c:v>0.0103158899880747</c:v>
                </c:pt>
                <c:pt idx="35">
                  <c:v>0.0126920541324029</c:v>
                </c:pt>
                <c:pt idx="36">
                  <c:v>0.0155541162152864</c:v>
                </c:pt>
                <c:pt idx="37">
                  <c:v>0.0189963230093991</c:v>
                </c:pt>
                <c:pt idx="38">
                  <c:v>0.0231290868655483</c:v>
                </c:pt>
                <c:pt idx="39">
                  <c:v>0.0280806192525736</c:v>
                </c:pt>
                <c:pt idx="40">
                  <c:v>0.0339981225768437</c:v>
                </c:pt>
                <c:pt idx="41">
                  <c:v>0.0410481637592241</c:v>
                </c:pt>
                <c:pt idx="42">
                  <c:v>0.0494157186327321</c:v>
                </c:pt>
                <c:pt idx="43">
                  <c:v>0.0593012393933157</c:v>
                </c:pt>
                <c:pt idx="44">
                  <c:v>0.0709149926450222</c:v>
                </c:pt>
                <c:pt idx="45">
                  <c:v>0.0844679013812388</c:v>
                </c:pt>
                <c:pt idx="46">
                  <c:v>0.100158283750915</c:v>
                </c:pt>
                <c:pt idx="47">
                  <c:v>0.11815431148216</c:v>
                </c:pt>
                <c:pt idx="48">
                  <c:v>0.138572789110132</c:v>
                </c:pt>
                <c:pt idx="49">
                  <c:v>0.161455981379117</c:v>
                </c:pt>
                <c:pt idx="50">
                  <c:v>0.186749537133555</c:v>
                </c:pt>
                <c:pt idx="51">
                  <c:v>0.214285714285714</c:v>
                </c:pt>
                <c:pt idx="52">
                  <c:v>0.243776568500562</c:v>
                </c:pt>
                <c:pt idx="53">
                  <c:v>0.274820994466562</c:v>
                </c:pt>
                <c:pt idx="54">
                  <c:v>0.306927269932369</c:v>
                </c:pt>
                <c:pt idx="55">
                  <c:v>0.339549401984744</c:v>
                </c:pt>
                <c:pt idx="56">
                  <c:v>0.372132094479389</c:v>
                </c:pt>
                <c:pt idx="57">
                  <c:v>0.404156812303122</c:v>
                </c:pt>
                <c:pt idx="58">
                  <c:v>0.435181151229859</c:v>
                </c:pt>
                <c:pt idx="59">
                  <c:v>0.464865631714617</c:v>
                </c:pt>
                <c:pt idx="60">
                  <c:v>0.492985330045438</c:v>
                </c:pt>
                <c:pt idx="61">
                  <c:v>0.519427200259967</c:v>
                </c:pt>
                <c:pt idx="62">
                  <c:v>0.544176456096928</c:v>
                </c:pt>
                <c:pt idx="63">
                  <c:v>0.567296486474739</c:v>
                </c:pt>
                <c:pt idx="64">
                  <c:v>0.588906592000364</c:v>
                </c:pt>
                <c:pt idx="65">
                  <c:v>0.609160834556668</c:v>
                </c:pt>
                <c:pt idx="66">
                  <c:v>0.628230022800022</c:v>
                </c:pt>
                <c:pt idx="67">
                  <c:v>0.646287705436316</c:v>
                </c:pt>
                <c:pt idx="68">
                  <c:v>0.663500203105914</c:v>
                </c:pt>
                <c:pt idx="69">
                  <c:v>0.680020208722135</c:v>
                </c:pt>
                <c:pt idx="70">
                  <c:v>0.695983264597401</c:v>
                </c:pt>
                <c:pt idx="71">
                  <c:v>0.711506392440245</c:v>
                </c:pt>
                <c:pt idx="72">
                  <c:v>0.726688226163561</c:v>
                </c:pt>
                <c:pt idx="73">
                  <c:v>0.741610116147745</c:v>
                </c:pt>
                <c:pt idx="74">
                  <c:v>0.7563377990024</c:v>
                </c:pt>
                <c:pt idx="75">
                  <c:v>0.770923339109053</c:v>
                </c:pt>
                <c:pt idx="76">
                  <c:v>0.785407139627408</c:v>
                </c:pt>
                <c:pt idx="77">
                  <c:v>0.799819890527159</c:v>
                </c:pt>
                <c:pt idx="78">
                  <c:v>0.814184372243936</c:v>
                </c:pt>
                <c:pt idx="79">
                  <c:v>0.828517069566494</c:v>
                </c:pt>
                <c:pt idx="80">
                  <c:v>0.842829575107419</c:v>
                </c:pt>
                <c:pt idx="81">
                  <c:v>0.85712977838037</c:v>
                </c:pt>
                <c:pt idx="82">
                  <c:v>0.871422847567458</c:v>
                </c:pt>
                <c:pt idx="83">
                  <c:v>0.885712018291519</c:v>
                </c:pt>
                <c:pt idx="84">
                  <c:v>0.899999208325754</c:v>
                </c:pt>
                <c:pt idx="85">
                  <c:v>0.914285479964346</c:v>
                </c:pt>
                <c:pt idx="86">
                  <c:v>0.928571373224262</c:v>
                </c:pt>
                <c:pt idx="87">
                  <c:v>0.942857133428572</c:v>
                </c:pt>
                <c:pt idx="88">
                  <c:v>0.957142856184634</c:v>
                </c:pt>
                <c:pt idx="89">
                  <c:v>0.971428571390625</c:v>
                </c:pt>
                <c:pt idx="90">
                  <c:v>0.985714285714135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0.979779679565171</c:v>
                </c:pt>
                <c:pt idx="123">
                  <c:v>0.959855318056263</c:v>
                </c:pt>
                <c:pt idx="124">
                  <c:v>0.939905032557727</c:v>
                </c:pt>
                <c:pt idx="125">
                  <c:v>0.91993769378235</c:v>
                </c:pt>
                <c:pt idx="126">
                  <c:v>0.899959141918168</c:v>
                </c:pt>
                <c:pt idx="127">
                  <c:v>0.879973220229928</c:v>
                </c:pt>
                <c:pt idx="128">
                  <c:v>0.859982456784939</c:v>
                </c:pt>
                <c:pt idx="129">
                  <c:v>0.839988513832369</c:v>
                </c:pt>
                <c:pt idx="130">
                  <c:v>0.81999248387695</c:v>
                </c:pt>
                <c:pt idx="131">
                  <c:v>0.799995084660318</c:v>
                </c:pt>
                <c:pt idx="132">
                  <c:v>0.779996787514039</c:v>
                </c:pt>
                <c:pt idx="133">
                  <c:v>0.759997901818638</c:v>
                </c:pt>
                <c:pt idx="134">
                  <c:v>0.739998630557648</c:v>
                </c:pt>
                <c:pt idx="135">
                  <c:v>0.71999910684465</c:v>
                </c:pt>
                <c:pt idx="136">
                  <c:v>0.699999417930381</c:v>
                </c:pt>
                <c:pt idx="137">
                  <c:v>0.67999962097476</c:v>
                </c:pt>
                <c:pt idx="138">
                  <c:v>0.659999753404333</c:v>
                </c:pt>
                <c:pt idx="139">
                  <c:v>0.639999839710992</c:v>
                </c:pt>
                <c:pt idx="140">
                  <c:v>0.619999895912711</c:v>
                </c:pt>
                <c:pt idx="141">
                  <c:v>0.599999932478903</c:v>
                </c:pt>
                <c:pt idx="142">
                  <c:v>0.579999956247945</c:v>
                </c:pt>
                <c:pt idx="143">
                  <c:v>0.559999971683426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</c:v>
                </c:pt>
                <c:pt idx="147">
                  <c:v>0.479999995099699</c:v>
                </c:pt>
                <c:pt idx="148">
                  <c:v>0.459999996852095</c:v>
                </c:pt>
                <c:pt idx="149">
                  <c:v>0.43999999798164</c:v>
                </c:pt>
                <c:pt idx="150">
                  <c:v>0.41999999870855</c:v>
                </c:pt>
                <c:pt idx="151">
                  <c:v>0.399999999175539</c:v>
                </c:pt>
                <c:pt idx="152">
                  <c:v>0.37999999947498</c:v>
                </c:pt>
                <c:pt idx="153">
                  <c:v>0.359999999666591</c:v>
                </c:pt>
                <c:pt idx="154">
                  <c:v>0.339999999788925</c:v>
                </c:pt>
                <c:pt idx="155">
                  <c:v>0.319999999866835</c:v>
                </c:pt>
                <c:pt idx="156">
                  <c:v>0.299999999916316</c:v>
                </c:pt>
                <c:pt idx="157">
                  <c:v>0.279999999947645</c:v>
                </c:pt>
                <c:pt idx="158">
                  <c:v>0.259999999967412</c:v>
                </c:pt>
                <c:pt idx="159">
                  <c:v>0.239999999979836</c:v>
                </c:pt>
                <c:pt idx="160">
                  <c:v>0.21999999998761</c:v>
                </c:pt>
                <c:pt idx="161">
                  <c:v>0.19999999999245</c:v>
                </c:pt>
                <c:pt idx="162">
                  <c:v>0.179999999995445</c:v>
                </c:pt>
                <c:pt idx="163">
                  <c:v>0.159999999997286</c:v>
                </c:pt>
                <c:pt idx="164">
                  <c:v>0.139999999998408</c:v>
                </c:pt>
                <c:pt idx="165">
                  <c:v>0.119999999999086</c:v>
                </c:pt>
                <c:pt idx="166">
                  <c:v>0.0999999999994891</c:v>
                </c:pt>
                <c:pt idx="167">
                  <c:v>0.0799999999997257</c:v>
                </c:pt>
                <c:pt idx="168">
                  <c:v>0.0599999999998624</c:v>
                </c:pt>
                <c:pt idx="169">
                  <c:v>0.0399999999999383</c:v>
                </c:pt>
                <c:pt idx="170">
                  <c:v>0.0199999999999797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68444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solidFill>
              <a:srgbClr val="92D050"/>
            </a:solidFill>
            <a:ln cap="rnd" w="28440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4.24835425529159E-018</c:v>
                </c:pt>
                <c:pt idx="1">
                  <c:v>4.24835425529159E-018</c:v>
                </c:pt>
                <c:pt idx="2">
                  <c:v>6.33779980237337E-018</c:v>
                </c:pt>
                <c:pt idx="3">
                  <c:v>9.45488627388654E-018</c:v>
                </c:pt>
                <c:pt idx="4">
                  <c:v>1.41050328567735E-017</c:v>
                </c:pt>
                <c:pt idx="5">
                  <c:v>2.10422363767762E-017</c:v>
                </c:pt>
                <c:pt idx="6">
                  <c:v>3.13913279204803E-017</c:v>
                </c:pt>
                <c:pt idx="7">
                  <c:v>4.68303582835284E-017</c:v>
                </c:pt>
                <c:pt idx="8">
                  <c:v>6.9862685086757E-017</c:v>
                </c:pt>
                <c:pt idx="9">
                  <c:v>1.04222879055959E-016</c:v>
                </c:pt>
                <c:pt idx="10">
                  <c:v>1.55482265034959E-016</c:v>
                </c:pt>
                <c:pt idx="11">
                  <c:v>2.31952283024357E-016</c:v>
                </c:pt>
                <c:pt idx="12">
                  <c:v>3.46032144490013E-016</c:v>
                </c:pt>
                <c:pt idx="13">
                  <c:v>5.16219299327973E-016</c:v>
                </c:pt>
                <c:pt idx="14">
                  <c:v>7.70108700136546E-016</c:v>
                </c:pt>
                <c:pt idx="15">
                  <c:v>1.14886717873211E-015</c:v>
                </c:pt>
                <c:pt idx="16">
                  <c:v>1.71390843154201E-015</c:v>
                </c:pt>
                <c:pt idx="17">
                  <c:v>2.55685092766998E-015</c:v>
                </c:pt>
                <c:pt idx="18">
                  <c:v>3.81437336208506E-015</c:v>
                </c:pt>
                <c:pt idx="19">
                  <c:v>5.69037638758348E-015</c:v>
                </c:pt>
                <c:pt idx="20">
                  <c:v>8.48904403387171E-015</c:v>
                </c:pt>
                <c:pt idx="21">
                  <c:v>1.2664165549094E-014</c:v>
                </c:pt>
                <c:pt idx="22">
                  <c:v>1.8892714941156E-014</c:v>
                </c:pt>
                <c:pt idx="23">
                  <c:v>2.81846187547126E-014</c:v>
                </c:pt>
                <c:pt idx="24">
                  <c:v>4.2046510351883E-014</c:v>
                </c:pt>
                <c:pt idx="25">
                  <c:v>6.27260225925672E-014</c:v>
                </c:pt>
                <c:pt idx="26">
                  <c:v>9.3576229688393E-014</c:v>
                </c:pt>
                <c:pt idx="27">
                  <c:v>1.3959933056129E-013</c:v>
                </c:pt>
                <c:pt idx="28">
                  <c:v>2.08257729105507E-013</c:v>
                </c:pt>
                <c:pt idx="29">
                  <c:v>3.10684023754248E-013</c:v>
                </c:pt>
                <c:pt idx="30">
                  <c:v>4.63486099799084E-013</c:v>
                </c:pt>
                <c:pt idx="31">
                  <c:v>6.91440010693542E-013</c:v>
                </c:pt>
                <c:pt idx="32">
                  <c:v>1.03150728488962E-012</c:v>
                </c:pt>
                <c:pt idx="33">
                  <c:v>1.53882804339445E-012</c:v>
                </c:pt>
                <c:pt idx="34">
                  <c:v>2.29566168055708E-012</c:v>
                </c:pt>
                <c:pt idx="35">
                  <c:v>3.42472479247986E-012</c:v>
                </c:pt>
                <c:pt idx="36">
                  <c:v>5.10908902803722E-012</c:v>
                </c:pt>
                <c:pt idx="37">
                  <c:v>7.6218651944548E-012</c:v>
                </c:pt>
                <c:pt idx="38">
                  <c:v>1.13704867391375E-011</c:v>
                </c:pt>
                <c:pt idx="39">
                  <c:v>1.69627729415529E-011</c:v>
                </c:pt>
                <c:pt idx="40">
                  <c:v>2.53054836144786E-011</c:v>
                </c:pt>
                <c:pt idx="41">
                  <c:v>3.77513454413658E-011</c:v>
                </c:pt>
                <c:pt idx="42">
                  <c:v>5.6318389497571E-011</c:v>
                </c:pt>
                <c:pt idx="43">
                  <c:v>8.40171643815301E-011</c:v>
                </c:pt>
                <c:pt idx="44">
                  <c:v>1.25338880844974E-010</c:v>
                </c:pt>
                <c:pt idx="45">
                  <c:v>1.86983638007722E-010</c:v>
                </c:pt>
                <c:pt idx="46">
                  <c:v>2.78946809209081E-010</c:v>
                </c:pt>
                <c:pt idx="47">
                  <c:v>4.16139739249243E-010</c:v>
                </c:pt>
                <c:pt idx="48">
                  <c:v>6.2080754055496E-010</c:v>
                </c:pt>
                <c:pt idx="49">
                  <c:v>9.26136021199047E-010</c:v>
                </c:pt>
                <c:pt idx="50">
                  <c:v>1.38163258917063E-009</c:v>
                </c:pt>
                <c:pt idx="51">
                  <c:v>2.0611536181902E-009</c:v>
                </c:pt>
                <c:pt idx="52">
                  <c:v>3.07487987013172E-009</c:v>
                </c:pt>
                <c:pt idx="53">
                  <c:v>4.58718172560529E-009</c:v>
                </c:pt>
                <c:pt idx="54">
                  <c:v>6.84327097538763E-009</c:v>
                </c:pt>
                <c:pt idx="55">
                  <c:v>1.02089606193748E-008</c:v>
                </c:pt>
                <c:pt idx="56">
                  <c:v>1.52299795127604E-008</c:v>
                </c:pt>
                <c:pt idx="57">
                  <c:v>2.27204594115193E-008</c:v>
                </c:pt>
                <c:pt idx="58">
                  <c:v>3.38949421131021E-008</c:v>
                </c:pt>
                <c:pt idx="59">
                  <c:v>5.05653109265044E-008</c:v>
                </c:pt>
                <c:pt idx="60">
                  <c:v>7.54345778080666E-008</c:v>
                </c:pt>
                <c:pt idx="61">
                  <c:v>1.12535162055095E-007</c:v>
                </c:pt>
                <c:pt idx="62">
                  <c:v>1.67882724814952E-007</c:v>
                </c:pt>
                <c:pt idx="63">
                  <c:v>2.50451574506755E-007</c:v>
                </c:pt>
                <c:pt idx="64">
                  <c:v>3.73629798389248E-007</c:v>
                </c:pt>
                <c:pt idx="65">
                  <c:v>5.5739005858561E-007</c:v>
                </c:pt>
                <c:pt idx="66">
                  <c:v>8.31528027664132E-007</c:v>
                </c:pt>
                <c:pt idx="67">
                  <c:v>1.24049354113058E-006</c:v>
                </c:pt>
                <c:pt idx="68">
                  <c:v>1.85059777286345E-006</c:v>
                </c:pt>
                <c:pt idx="69">
                  <c:v>2.76076495019305E-006</c:v>
                </c:pt>
                <c:pt idx="70">
                  <c:v>4.11857174483264E-006</c:v>
                </c:pt>
                <c:pt idx="71">
                  <c:v>6.14417460221472E-006</c:v>
                </c:pt>
                <c:pt idx="72">
                  <c:v>9.16600371985332E-006</c:v>
                </c:pt>
                <c:pt idx="73">
                  <c:v>1.36740090845997E-005</c:v>
                </c:pt>
                <c:pt idx="74">
                  <c:v>2.03990872799214E-005</c:v>
                </c:pt>
                <c:pt idx="75">
                  <c:v>3.04315569005654E-005</c:v>
                </c:pt>
                <c:pt idx="76">
                  <c:v>4.53978687024344E-005</c:v>
                </c:pt>
                <c:pt idx="77">
                  <c:v>6.77241496197701E-005</c:v>
                </c:pt>
                <c:pt idx="78">
                  <c:v>0.000101029193907773</c:v>
                </c:pt>
                <c:pt idx="79">
                  <c:v>0.000150710358059757</c:v>
                </c:pt>
                <c:pt idx="80">
                  <c:v>0.000224816770233296</c:v>
                </c:pt>
                <c:pt idx="81">
                  <c:v>0.000335350130466478</c:v>
                </c:pt>
                <c:pt idx="82">
                  <c:v>0.000500201107079564</c:v>
                </c:pt>
                <c:pt idx="83">
                  <c:v>0.000746028833836695</c:v>
                </c:pt>
                <c:pt idx="84">
                  <c:v>0.00111253603286032</c:v>
                </c:pt>
                <c:pt idx="85">
                  <c:v>0.00165880108017442</c:v>
                </c:pt>
                <c:pt idx="86">
                  <c:v>0.00247262315663477</c:v>
                </c:pt>
                <c:pt idx="87">
                  <c:v>0.00368423989943598</c:v>
                </c:pt>
                <c:pt idx="88">
                  <c:v>0.00548629889945039</c:v>
                </c:pt>
                <c:pt idx="89">
                  <c:v>0.00816257115315992</c:v>
                </c:pt>
                <c:pt idx="90">
                  <c:v>0.0121284349842743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0.99183742884684</c:v>
                </c:pt>
                <c:pt idx="114">
                  <c:v>0.99451370110055</c:v>
                </c:pt>
                <c:pt idx="115">
                  <c:v>0.996315760100564</c:v>
                </c:pt>
                <c:pt idx="116">
                  <c:v>0.997527376843365</c:v>
                </c:pt>
                <c:pt idx="117">
                  <c:v>0.998341198919826</c:v>
                </c:pt>
                <c:pt idx="118">
                  <c:v>0.99888746396714</c:v>
                </c:pt>
                <c:pt idx="119">
                  <c:v>0.999253971166163</c:v>
                </c:pt>
                <c:pt idx="120">
                  <c:v>0.999499798892921</c:v>
                </c:pt>
                <c:pt idx="121">
                  <c:v>0.999664649869534</c:v>
                </c:pt>
                <c:pt idx="122">
                  <c:v>0.999775183229767</c:v>
                </c:pt>
                <c:pt idx="123">
                  <c:v>0.99984928964194</c:v>
                </c:pt>
                <c:pt idx="124">
                  <c:v>0.999898970806092</c:v>
                </c:pt>
                <c:pt idx="125">
                  <c:v>0.99993227585038</c:v>
                </c:pt>
                <c:pt idx="126">
                  <c:v>0.999954602131298</c:v>
                </c:pt>
                <c:pt idx="127">
                  <c:v>0.999969568443099</c:v>
                </c:pt>
                <c:pt idx="128">
                  <c:v>0.99997960091272</c:v>
                </c:pt>
                <c:pt idx="129">
                  <c:v>0.999986325990915</c:v>
                </c:pt>
                <c:pt idx="130">
                  <c:v>0.99999083399628</c:v>
                </c:pt>
                <c:pt idx="131">
                  <c:v>0.999993855825398</c:v>
                </c:pt>
                <c:pt idx="132">
                  <c:v>0.999995881428255</c:v>
                </c:pt>
                <c:pt idx="133">
                  <c:v>0.99999723923505</c:v>
                </c:pt>
                <c:pt idx="134">
                  <c:v>0.999998149402227</c:v>
                </c:pt>
                <c:pt idx="135">
                  <c:v>0.999998759506459</c:v>
                </c:pt>
                <c:pt idx="136">
                  <c:v>0.999999168471972</c:v>
                </c:pt>
                <c:pt idx="137">
                  <c:v>0.999999442609941</c:v>
                </c:pt>
                <c:pt idx="138">
                  <c:v>0.999999626370202</c:v>
                </c:pt>
                <c:pt idx="139">
                  <c:v>0.999999749548426</c:v>
                </c:pt>
                <c:pt idx="140">
                  <c:v>0.999999832117275</c:v>
                </c:pt>
                <c:pt idx="141">
                  <c:v>0.999999887464838</c:v>
                </c:pt>
                <c:pt idx="142">
                  <c:v>0.999999924565422</c:v>
                </c:pt>
                <c:pt idx="143">
                  <c:v>0.999999949434689</c:v>
                </c:pt>
                <c:pt idx="144">
                  <c:v>0.999999966105058</c:v>
                </c:pt>
                <c:pt idx="145">
                  <c:v>0.999999977279541</c:v>
                </c:pt>
                <c:pt idx="146">
                  <c:v>0.999999984770021</c:v>
                </c:pt>
                <c:pt idx="147">
                  <c:v>0.999999989791039</c:v>
                </c:pt>
                <c:pt idx="148">
                  <c:v>0.999999993156729</c:v>
                </c:pt>
                <c:pt idx="149">
                  <c:v>0.999999995412818</c:v>
                </c:pt>
                <c:pt idx="150">
                  <c:v>0.99999999692512</c:v>
                </c:pt>
                <c:pt idx="151">
                  <c:v>0.999999997938846</c:v>
                </c:pt>
                <c:pt idx="152">
                  <c:v>0.999999998618367</c:v>
                </c:pt>
                <c:pt idx="153">
                  <c:v>0.999999999073864</c:v>
                </c:pt>
                <c:pt idx="154">
                  <c:v>0.999999999379192</c:v>
                </c:pt>
                <c:pt idx="155">
                  <c:v>0.99999999958386</c:v>
                </c:pt>
                <c:pt idx="156">
                  <c:v>0.999999999721053</c:v>
                </c:pt>
                <c:pt idx="157">
                  <c:v>0.999999999813017</c:v>
                </c:pt>
                <c:pt idx="158">
                  <c:v>0.999999999874661</c:v>
                </c:pt>
                <c:pt idx="159">
                  <c:v>0.999999999915983</c:v>
                </c:pt>
                <c:pt idx="160">
                  <c:v>0.999999999943682</c:v>
                </c:pt>
                <c:pt idx="161">
                  <c:v>0.999999999962249</c:v>
                </c:pt>
                <c:pt idx="162">
                  <c:v>0.999999999974695</c:v>
                </c:pt>
                <c:pt idx="163">
                  <c:v>0.999999999983037</c:v>
                </c:pt>
                <c:pt idx="164">
                  <c:v>0.99999999998863</c:v>
                </c:pt>
                <c:pt idx="165">
                  <c:v>0.999999999992378</c:v>
                </c:pt>
                <c:pt idx="166">
                  <c:v>0.999999999994891</c:v>
                </c:pt>
                <c:pt idx="167">
                  <c:v>0.999999999996575</c:v>
                </c:pt>
                <c:pt idx="168">
                  <c:v>0.999999999997704</c:v>
                </c:pt>
                <c:pt idx="169">
                  <c:v>0.999999999998461</c:v>
                </c:pt>
                <c:pt idx="170">
                  <c:v>0.999999999998969</c:v>
                </c:pt>
                <c:pt idx="171">
                  <c:v>0.999999999999309</c:v>
                </c:pt>
                <c:pt idx="172">
                  <c:v>0.999999999999537</c:v>
                </c:pt>
                <c:pt idx="173">
                  <c:v>0.999999999999689</c:v>
                </c:pt>
                <c:pt idx="174">
                  <c:v>0.999999999999792</c:v>
                </c:pt>
                <c:pt idx="175">
                  <c:v>0.99999999999986</c:v>
                </c:pt>
                <c:pt idx="176">
                  <c:v>0.999999999999907</c:v>
                </c:pt>
                <c:pt idx="177">
                  <c:v>0.999999999999937</c:v>
                </c:pt>
                <c:pt idx="178">
                  <c:v>0.999999999999958</c:v>
                </c:pt>
                <c:pt idx="179">
                  <c:v>0.999999999999972</c:v>
                </c:pt>
                <c:pt idx="180">
                  <c:v>0.999999999999981</c:v>
                </c:pt>
                <c:pt idx="181">
                  <c:v>0.999999999999987</c:v>
                </c:pt>
                <c:pt idx="182">
                  <c:v>0.999999999999992</c:v>
                </c:pt>
                <c:pt idx="183">
                  <c:v>0.999999999999994</c:v>
                </c:pt>
                <c:pt idx="184">
                  <c:v>0.999999999999996</c:v>
                </c:pt>
                <c:pt idx="185">
                  <c:v>0.999999999999997</c:v>
                </c:pt>
                <c:pt idx="186">
                  <c:v>0.999999999999998</c:v>
                </c:pt>
                <c:pt idx="187">
                  <c:v>0.999999999999999</c:v>
                </c:pt>
                <c:pt idx="188">
                  <c:v>0.999999999999999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Проверки!$BA$1:$BA$2</c:f>
              <c:strCache>
                <c:ptCount val="1"/>
                <c:pt idx="0">
                  <c:v>Умножение относительно конъюнкции А * (В ꓵ С)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2.69895927730801E-016</c:v>
                </c:pt>
                <c:pt idx="23">
                  <c:v>8.05274821563218E-016</c:v>
                </c:pt>
                <c:pt idx="24">
                  <c:v>1.80199330079498E-015</c:v>
                </c:pt>
                <c:pt idx="25">
                  <c:v>3.58434414814669E-015</c:v>
                </c:pt>
                <c:pt idx="26">
                  <c:v>6.68401640631379E-015</c:v>
                </c:pt>
                <c:pt idx="27">
                  <c:v>1.19656569052535E-014</c:v>
                </c:pt>
                <c:pt idx="28">
                  <c:v>2.08257729105507E-014</c:v>
                </c:pt>
                <c:pt idx="29">
                  <c:v>3.55067455719141E-014</c:v>
                </c:pt>
                <c:pt idx="30">
                  <c:v>5.9591069974168E-014</c:v>
                </c:pt>
                <c:pt idx="31">
                  <c:v>9.87771443847918E-014</c:v>
                </c:pt>
                <c:pt idx="32">
                  <c:v>1.62094001911226E-013</c:v>
                </c:pt>
                <c:pt idx="33">
                  <c:v>2.63799093153333E-013</c:v>
                </c:pt>
                <c:pt idx="34">
                  <c:v>4.26337169246316E-013</c:v>
                </c:pt>
                <c:pt idx="35">
                  <c:v>6.84944958495973E-013</c:v>
                </c:pt>
                <c:pt idx="36">
                  <c:v>1.09480479172226E-012</c:v>
                </c:pt>
                <c:pt idx="37">
                  <c:v>1.74214061587538E-012</c:v>
                </c:pt>
                <c:pt idx="38">
                  <c:v>2.76140392236195E-012</c:v>
                </c:pt>
                <c:pt idx="39">
                  <c:v>4.36185589925646E-012</c:v>
                </c:pt>
                <c:pt idx="40">
                  <c:v>6.86863126678706E-012</c:v>
                </c:pt>
                <c:pt idx="41">
                  <c:v>1.07860986975331E-011</c:v>
                </c:pt>
                <c:pt idx="42">
                  <c:v>1.68955168492713E-011</c:v>
                </c:pt>
                <c:pt idx="43">
                  <c:v>2.64053945199095E-011</c:v>
                </c:pt>
                <c:pt idx="44">
                  <c:v>4.11827751347771E-011</c:v>
                </c:pt>
                <c:pt idx="45">
                  <c:v>6.41086758883618E-011</c:v>
                </c:pt>
                <c:pt idx="46">
                  <c:v>9.96238604318147E-011</c:v>
                </c:pt>
                <c:pt idx="47">
                  <c:v>1.54566188864004E-010</c:v>
                </c:pt>
                <c:pt idx="48">
                  <c:v>2.39454337071199E-010</c:v>
                </c:pt>
                <c:pt idx="49">
                  <c:v>3.70454408479619E-010</c:v>
                </c:pt>
                <c:pt idx="50">
                  <c:v>5.72390644084976E-010</c:v>
                </c:pt>
                <c:pt idx="51">
                  <c:v>8.83351550652945E-010</c:v>
                </c:pt>
                <c:pt idx="52">
                  <c:v>1.36173251391548E-009</c:v>
                </c:pt>
                <c:pt idx="53">
                  <c:v>2.0969973602767E-009</c:v>
                </c:pt>
                <c:pt idx="54">
                  <c:v>3.2261134598256E-009</c:v>
                </c:pt>
                <c:pt idx="55">
                  <c:v>4.95863801512488E-009</c:v>
                </c:pt>
                <c:pt idx="56">
                  <c:v>7.61498975638018E-009</c:v>
                </c:pt>
                <c:pt idx="57">
                  <c:v>1.16848076973528E-008</c:v>
                </c:pt>
                <c:pt idx="58">
                  <c:v>1.79158979740683E-008</c:v>
                </c:pt>
                <c:pt idx="59">
                  <c:v>2.74497402172453E-008</c:v>
                </c:pt>
                <c:pt idx="60">
                  <c:v>4.20278362073514E-008</c:v>
                </c:pt>
                <c:pt idx="61">
                  <c:v>6.43058068886257E-008</c:v>
                </c:pt>
                <c:pt idx="62">
                  <c:v>9.83313102487576E-008</c:v>
                </c:pt>
                <c:pt idx="63">
                  <c:v>1.50270944704053E-007</c:v>
                </c:pt>
                <c:pt idx="64">
                  <c:v>2.29515447581966E-007</c:v>
                </c:pt>
                <c:pt idx="65">
                  <c:v>3.50359465396669E-007</c:v>
                </c:pt>
                <c:pt idx="66">
                  <c:v>5.34553732069799E-007</c:v>
                </c:pt>
                <c:pt idx="67">
                  <c:v>8.15181469885808E-007</c:v>
                </c:pt>
                <c:pt idx="68">
                  <c:v>1.2425442189226E-006</c:v>
                </c:pt>
                <c:pt idx="69">
                  <c:v>1.89309596584666E-006</c:v>
                </c:pt>
                <c:pt idx="70">
                  <c:v>2.88300022138285E-006</c:v>
                </c:pt>
                <c:pt idx="71">
                  <c:v>4.38869614443908E-006</c:v>
                </c:pt>
                <c:pt idx="72">
                  <c:v>6.67808842446456E-006</c:v>
                </c:pt>
                <c:pt idx="73">
                  <c:v>1.01578353199884E-005</c:v>
                </c:pt>
                <c:pt idx="74">
                  <c:v>1.54450232262262E-005</c:v>
                </c:pt>
                <c:pt idx="75">
                  <c:v>2.34757724661504E-005</c:v>
                </c:pt>
                <c:pt idx="76">
                  <c:v>3.56697539804842E-005</c:v>
                </c:pt>
                <c:pt idx="77">
                  <c:v>5.41793196958161E-005</c:v>
                </c:pt>
                <c:pt idx="78">
                  <c:v>8.22666293249008E-005</c:v>
                </c:pt>
                <c:pt idx="79">
                  <c:v>0.000124874296678085</c:v>
                </c:pt>
                <c:pt idx="80">
                  <c:v>0.000189488420625206</c:v>
                </c:pt>
                <c:pt idx="81">
                  <c:v>0.000287442968971267</c:v>
                </c:pt>
                <c:pt idx="82">
                  <c:v>0.000435889536169334</c:v>
                </c:pt>
                <c:pt idx="83">
                  <c:v>0.00066076839568393</c:v>
                </c:pt>
                <c:pt idx="84">
                  <c:v>0.00100128242957429</c:v>
                </c:pt>
                <c:pt idx="85">
                  <c:v>0.00151661813044519</c:v>
                </c:pt>
                <c:pt idx="86">
                  <c:v>0.00229600721687515</c:v>
                </c:pt>
                <c:pt idx="87">
                  <c:v>0.0034737119051825</c:v>
                </c:pt>
                <c:pt idx="88">
                  <c:v>0.00525117180375966</c:v>
                </c:pt>
                <c:pt idx="89">
                  <c:v>0.00792935483449821</c:v>
                </c:pt>
                <c:pt idx="90">
                  <c:v>0.0119551716273561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0.867148554900437</c:v>
                </c:pt>
                <c:pt idx="123">
                  <c:v>0.822078169769007</c:v>
                </c:pt>
                <c:pt idx="124">
                  <c:v>0.773916750024991</c:v>
                </c:pt>
                <c:pt idx="125">
                  <c:v>0.722991630897808</c:v>
                </c:pt>
                <c:pt idx="126">
                  <c:v>0.669837770062901</c:v>
                </c:pt>
                <c:pt idx="127">
                  <c:v>0.615183622419419</c:v>
                </c:pt>
                <c:pt idx="128">
                  <c:v>0.559909746967534</c:v>
                </c:pt>
                <c:pt idx="129">
                  <c:v>0.504983577332307</c:v>
                </c:pt>
                <c:pt idx="130">
                  <c:v>0.45137983973975</c:v>
                </c:pt>
                <c:pt idx="131">
                  <c:v>0.4</c:v>
                </c:pt>
                <c:pt idx="132">
                  <c:v>0.351604300948004</c:v>
                </c:pt>
                <c:pt idx="133">
                  <c:v>0.306766364620323</c:v>
                </c:pt>
                <c:pt idx="134">
                  <c:v>0.265854462070548</c:v>
                </c:pt>
                <c:pt idx="135">
                  <c:v>0.229037588411571</c:v>
                </c:pt>
                <c:pt idx="136">
                  <c:v>0.196310236151793</c:v>
                </c:pt>
                <c:pt idx="137">
                  <c:v>0.167528004406124</c:v>
                </c:pt>
                <c:pt idx="138">
                  <c:v>0.142446637400001</c:v>
                </c:pt>
                <c:pt idx="139">
                  <c:v>0.120758887491843</c:v>
                </c:pt>
                <c:pt idx="140">
                  <c:v>0.102125818507646</c:v>
                </c:pt>
                <c:pt idx="141">
                  <c:v>0.0862011438943706</c:v>
                </c:pt>
                <c:pt idx="142">
                  <c:v>0.0726486198220977</c:v>
                </c:pt>
                <c:pt idx="143">
                  <c:v>0.0611533485944937</c:v>
                </c:pt>
                <c:pt idx="144">
                  <c:v>0.0514282049128074</c:v>
                </c:pt>
                <c:pt idx="145">
                  <c:v>0.043216634846383</c:v>
                </c:pt>
                <c:pt idx="146">
                  <c:v>0.0362929378356683</c:v>
                </c:pt>
                <c:pt idx="147">
                  <c:v>0.0304609299177669</c:v>
                </c:pt>
                <c:pt idx="148">
                  <c:v>0.025551665970462</c:v>
                </c:pt>
                <c:pt idx="149">
                  <c:v>0.0214207033125381</c:v>
                </c:pt>
                <c:pt idx="150">
                  <c:v>0.0179452310878695</c:v>
                </c:pt>
                <c:pt idx="151">
                  <c:v>0.0150212703535279</c:v>
                </c:pt>
                <c:pt idx="152">
                  <c:v>0.0125610639149743</c:v>
                </c:pt>
                <c:pt idx="153">
                  <c:v>0.0104907160201039</c:v>
                </c:pt>
                <c:pt idx="154">
                  <c:v>0.00874810341754864</c:v>
                </c:pt>
                <c:pt idx="155">
                  <c:v>0.00728105531732266</c:v>
                </c:pt>
                <c:pt idx="156">
                  <c:v>0.00604578596347965</c:v>
                </c:pt>
                <c:pt idx="157">
                  <c:v>0.00500555646711455</c:v>
                </c:pt>
                <c:pt idx="158">
                  <c:v>0.00412953982908965</c:v>
                </c:pt>
                <c:pt idx="159">
                  <c:v>0.00339186301963004</c:v>
                </c:pt>
                <c:pt idx="160">
                  <c:v>0.00277080143989676</c:v>
                </c:pt>
                <c:pt idx="161">
                  <c:v>0.00224810332575973</c:v>
                </c:pt>
                <c:pt idx="162">
                  <c:v>0.00180842419696858</c:v>
                </c:pt>
                <c:pt idx="163">
                  <c:v>0.00143885402206664</c:v>
                </c:pt>
                <c:pt idx="164">
                  <c:v>0.00112852219974609</c:v>
                </c:pt>
                <c:pt idx="165">
                  <c:v>0.000868267668945516</c:v>
                </c:pt>
                <c:pt idx="166">
                  <c:v>0.000650363420179567</c:v>
                </c:pt>
                <c:pt idx="167">
                  <c:v>0.00046828638620645</c:v>
                </c:pt>
                <c:pt idx="168">
                  <c:v>0.000316525154615982</c:v>
                </c:pt>
                <c:pt idx="169">
                  <c:v>0.000190419190089762</c:v>
                </c:pt>
                <c:pt idx="170">
                  <c:v>8.6024305087398E-005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Проверки!$BB$1:$BB$2</c:f>
              <c:strCache>
                <c:ptCount val="1"/>
                <c:pt idx="0">
                  <c:v>(А * В) ꓵ (А * С)</c:v>
                </c:pt>
              </c:strCache>
            </c:strRef>
          </c:tx>
          <c:spPr>
            <a:solidFill>
              <a:srgbClr val="7030A0"/>
            </a:solidFill>
            <a:ln cap="rnd" w="2844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2.69895927730801E-016</c:v>
                </c:pt>
                <c:pt idx="23">
                  <c:v>8.05274821563218E-016</c:v>
                </c:pt>
                <c:pt idx="24">
                  <c:v>1.80199330079498E-015</c:v>
                </c:pt>
                <c:pt idx="25">
                  <c:v>3.58434414814669E-015</c:v>
                </c:pt>
                <c:pt idx="26">
                  <c:v>6.68401640631379E-015</c:v>
                </c:pt>
                <c:pt idx="27">
                  <c:v>1.19656569052535E-014</c:v>
                </c:pt>
                <c:pt idx="28">
                  <c:v>2.08257729105507E-014</c:v>
                </c:pt>
                <c:pt idx="29">
                  <c:v>3.55067455719141E-014</c:v>
                </c:pt>
                <c:pt idx="30">
                  <c:v>5.9591069974168E-014</c:v>
                </c:pt>
                <c:pt idx="31">
                  <c:v>9.87771443847918E-014</c:v>
                </c:pt>
                <c:pt idx="32">
                  <c:v>1.62094001911226E-013</c:v>
                </c:pt>
                <c:pt idx="33">
                  <c:v>2.63799093153333E-013</c:v>
                </c:pt>
                <c:pt idx="34">
                  <c:v>4.26337169246316E-013</c:v>
                </c:pt>
                <c:pt idx="35">
                  <c:v>6.84944958495973E-013</c:v>
                </c:pt>
                <c:pt idx="36">
                  <c:v>1.09480479172226E-012</c:v>
                </c:pt>
                <c:pt idx="37">
                  <c:v>1.74214061587538E-012</c:v>
                </c:pt>
                <c:pt idx="38">
                  <c:v>2.76140392236195E-012</c:v>
                </c:pt>
                <c:pt idx="39">
                  <c:v>4.36185589925646E-012</c:v>
                </c:pt>
                <c:pt idx="40">
                  <c:v>6.86863126678706E-012</c:v>
                </c:pt>
                <c:pt idx="41">
                  <c:v>1.07860986975331E-011</c:v>
                </c:pt>
                <c:pt idx="42">
                  <c:v>1.68955168492713E-011</c:v>
                </c:pt>
                <c:pt idx="43">
                  <c:v>2.64053945199095E-011</c:v>
                </c:pt>
                <c:pt idx="44">
                  <c:v>4.11827751347771E-011</c:v>
                </c:pt>
                <c:pt idx="45">
                  <c:v>6.41086758883618E-011</c:v>
                </c:pt>
                <c:pt idx="46">
                  <c:v>9.96238604318147E-011</c:v>
                </c:pt>
                <c:pt idx="47">
                  <c:v>1.54566188864004E-010</c:v>
                </c:pt>
                <c:pt idx="48">
                  <c:v>2.39454337071199E-010</c:v>
                </c:pt>
                <c:pt idx="49">
                  <c:v>3.70454408479619E-010</c:v>
                </c:pt>
                <c:pt idx="50">
                  <c:v>5.72390644084976E-010</c:v>
                </c:pt>
                <c:pt idx="51">
                  <c:v>8.83351550652945E-010</c:v>
                </c:pt>
                <c:pt idx="52">
                  <c:v>1.36173251391548E-009</c:v>
                </c:pt>
                <c:pt idx="53">
                  <c:v>2.0969973602767E-009</c:v>
                </c:pt>
                <c:pt idx="54">
                  <c:v>3.2261134598256E-009</c:v>
                </c:pt>
                <c:pt idx="55">
                  <c:v>4.95863801512488E-009</c:v>
                </c:pt>
                <c:pt idx="56">
                  <c:v>7.61498975638018E-009</c:v>
                </c:pt>
                <c:pt idx="57">
                  <c:v>1.16848076973528E-008</c:v>
                </c:pt>
                <c:pt idx="58">
                  <c:v>1.79158979740683E-008</c:v>
                </c:pt>
                <c:pt idx="59">
                  <c:v>2.74497402172453E-008</c:v>
                </c:pt>
                <c:pt idx="60">
                  <c:v>4.20278362073514E-008</c:v>
                </c:pt>
                <c:pt idx="61">
                  <c:v>6.43058068886257E-008</c:v>
                </c:pt>
                <c:pt idx="62">
                  <c:v>9.83313102487576E-008</c:v>
                </c:pt>
                <c:pt idx="63">
                  <c:v>1.50270944704053E-007</c:v>
                </c:pt>
                <c:pt idx="64">
                  <c:v>2.29515447581966E-007</c:v>
                </c:pt>
                <c:pt idx="65">
                  <c:v>3.50359465396669E-007</c:v>
                </c:pt>
                <c:pt idx="66">
                  <c:v>5.34553732069799E-007</c:v>
                </c:pt>
                <c:pt idx="67">
                  <c:v>8.15181469885808E-007</c:v>
                </c:pt>
                <c:pt idx="68">
                  <c:v>1.2425442189226E-006</c:v>
                </c:pt>
                <c:pt idx="69">
                  <c:v>1.89309596584666E-006</c:v>
                </c:pt>
                <c:pt idx="70">
                  <c:v>2.88300022138285E-006</c:v>
                </c:pt>
                <c:pt idx="71">
                  <c:v>4.38869614443908E-006</c:v>
                </c:pt>
                <c:pt idx="72">
                  <c:v>6.67808842446456E-006</c:v>
                </c:pt>
                <c:pt idx="73">
                  <c:v>1.01578353199884E-005</c:v>
                </c:pt>
                <c:pt idx="74">
                  <c:v>1.54450232262262E-005</c:v>
                </c:pt>
                <c:pt idx="75">
                  <c:v>2.34757724661504E-005</c:v>
                </c:pt>
                <c:pt idx="76">
                  <c:v>3.56697539804842E-005</c:v>
                </c:pt>
                <c:pt idx="77">
                  <c:v>5.41793196958161E-005</c:v>
                </c:pt>
                <c:pt idx="78">
                  <c:v>8.22666293249008E-005</c:v>
                </c:pt>
                <c:pt idx="79">
                  <c:v>0.000124874296678085</c:v>
                </c:pt>
                <c:pt idx="80">
                  <c:v>0.000189488420625206</c:v>
                </c:pt>
                <c:pt idx="81">
                  <c:v>0.000287442968971267</c:v>
                </c:pt>
                <c:pt idx="82">
                  <c:v>0.000435889536169334</c:v>
                </c:pt>
                <c:pt idx="83">
                  <c:v>0.00066076839568393</c:v>
                </c:pt>
                <c:pt idx="84">
                  <c:v>0.00100128242957429</c:v>
                </c:pt>
                <c:pt idx="85">
                  <c:v>0.00151661813044519</c:v>
                </c:pt>
                <c:pt idx="86">
                  <c:v>0.00229600721687515</c:v>
                </c:pt>
                <c:pt idx="87">
                  <c:v>0.0034737119051825</c:v>
                </c:pt>
                <c:pt idx="88">
                  <c:v>0.00525117180375966</c:v>
                </c:pt>
                <c:pt idx="89">
                  <c:v>0.00792935483449821</c:v>
                </c:pt>
                <c:pt idx="90">
                  <c:v>0.0119551716273561</c:v>
                </c:pt>
                <c:pt idx="91">
                  <c:v>0.0179862099620916</c:v>
                </c:pt>
                <c:pt idx="92">
                  <c:v>0.0265969935768658</c:v>
                </c:pt>
                <c:pt idx="93">
                  <c:v>0.0391657227967643</c:v>
                </c:pt>
                <c:pt idx="94">
                  <c:v>0.0573241758988689</c:v>
                </c:pt>
                <c:pt idx="95">
                  <c:v>0.0831726964939225</c:v>
                </c:pt>
                <c:pt idx="96">
                  <c:v>0.119202922022118</c:v>
                </c:pt>
                <c:pt idx="97">
                  <c:v>0.167981614866075</c:v>
                </c:pt>
                <c:pt idx="98">
                  <c:v>0.231475216500982</c:v>
                </c:pt>
                <c:pt idx="99">
                  <c:v>0.310025518872388</c:v>
                </c:pt>
                <c:pt idx="100">
                  <c:v>0.401312339887548</c:v>
                </c:pt>
                <c:pt idx="101">
                  <c:v>0.5</c:v>
                </c:pt>
                <c:pt idx="102">
                  <c:v>0.598687660112452</c:v>
                </c:pt>
                <c:pt idx="103">
                  <c:v>0.689974481127612</c:v>
                </c:pt>
                <c:pt idx="104">
                  <c:v>0.768524783499018</c:v>
                </c:pt>
                <c:pt idx="105">
                  <c:v>0.832018385133925</c:v>
                </c:pt>
                <c:pt idx="106">
                  <c:v>0.880797077977882</c:v>
                </c:pt>
                <c:pt idx="107">
                  <c:v>0.916827303506077</c:v>
                </c:pt>
                <c:pt idx="108">
                  <c:v>0.942675824101131</c:v>
                </c:pt>
                <c:pt idx="109">
                  <c:v>0.960834277203236</c:v>
                </c:pt>
                <c:pt idx="110">
                  <c:v>0.973403006423134</c:v>
                </c:pt>
                <c:pt idx="111">
                  <c:v>0.982013790037909</c:v>
                </c:pt>
                <c:pt idx="112">
                  <c:v>0.987871565015726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0.867148554900437</c:v>
                </c:pt>
                <c:pt idx="123">
                  <c:v>0.822078169769007</c:v>
                </c:pt>
                <c:pt idx="124">
                  <c:v>0.773916750024991</c:v>
                </c:pt>
                <c:pt idx="125">
                  <c:v>0.722991630897808</c:v>
                </c:pt>
                <c:pt idx="126">
                  <c:v>0.669837770062901</c:v>
                </c:pt>
                <c:pt idx="127">
                  <c:v>0.615183622419419</c:v>
                </c:pt>
                <c:pt idx="128">
                  <c:v>0.559909746967534</c:v>
                </c:pt>
                <c:pt idx="129">
                  <c:v>0.504983577332307</c:v>
                </c:pt>
                <c:pt idx="130">
                  <c:v>0.45137983973975</c:v>
                </c:pt>
                <c:pt idx="131">
                  <c:v>0.4</c:v>
                </c:pt>
                <c:pt idx="132">
                  <c:v>0.351604300948004</c:v>
                </c:pt>
                <c:pt idx="133">
                  <c:v>0.306766364620323</c:v>
                </c:pt>
                <c:pt idx="134">
                  <c:v>0.265854462070548</c:v>
                </c:pt>
                <c:pt idx="135">
                  <c:v>0.229037588411571</c:v>
                </c:pt>
                <c:pt idx="136">
                  <c:v>0.196310236151793</c:v>
                </c:pt>
                <c:pt idx="137">
                  <c:v>0.167528004406124</c:v>
                </c:pt>
                <c:pt idx="138">
                  <c:v>0.142446637400001</c:v>
                </c:pt>
                <c:pt idx="139">
                  <c:v>0.120758887491843</c:v>
                </c:pt>
                <c:pt idx="140">
                  <c:v>0.102125818507646</c:v>
                </c:pt>
                <c:pt idx="141">
                  <c:v>0.0862011438943706</c:v>
                </c:pt>
                <c:pt idx="142">
                  <c:v>0.0726486198220977</c:v>
                </c:pt>
                <c:pt idx="143">
                  <c:v>0.0611533485944937</c:v>
                </c:pt>
                <c:pt idx="144">
                  <c:v>0.0514282049128074</c:v>
                </c:pt>
                <c:pt idx="145">
                  <c:v>0.043216634846383</c:v>
                </c:pt>
                <c:pt idx="146">
                  <c:v>0.0362929378356683</c:v>
                </c:pt>
                <c:pt idx="147">
                  <c:v>0.0304609299177669</c:v>
                </c:pt>
                <c:pt idx="148">
                  <c:v>0.025551665970462</c:v>
                </c:pt>
                <c:pt idx="149">
                  <c:v>0.0214207033125381</c:v>
                </c:pt>
                <c:pt idx="150">
                  <c:v>0.0179452310878695</c:v>
                </c:pt>
                <c:pt idx="151">
                  <c:v>0.0150212703535279</c:v>
                </c:pt>
                <c:pt idx="152">
                  <c:v>0.0125610639149743</c:v>
                </c:pt>
                <c:pt idx="153">
                  <c:v>0.0104907160201039</c:v>
                </c:pt>
                <c:pt idx="154">
                  <c:v>0.00874810341754864</c:v>
                </c:pt>
                <c:pt idx="155">
                  <c:v>0.00728105531732266</c:v>
                </c:pt>
                <c:pt idx="156">
                  <c:v>0.00604578596347965</c:v>
                </c:pt>
                <c:pt idx="157">
                  <c:v>0.00500555646711455</c:v>
                </c:pt>
                <c:pt idx="158">
                  <c:v>0.00412953982908965</c:v>
                </c:pt>
                <c:pt idx="159">
                  <c:v>0.00339186301963004</c:v>
                </c:pt>
                <c:pt idx="160">
                  <c:v>0.00277080143989676</c:v>
                </c:pt>
                <c:pt idx="161">
                  <c:v>0.00224810332575973</c:v>
                </c:pt>
                <c:pt idx="162">
                  <c:v>0.00180842419696858</c:v>
                </c:pt>
                <c:pt idx="163">
                  <c:v>0.00143885402206664</c:v>
                </c:pt>
                <c:pt idx="164">
                  <c:v>0.00112852219974609</c:v>
                </c:pt>
                <c:pt idx="165">
                  <c:v>0.000868267668945516</c:v>
                </c:pt>
                <c:pt idx="166">
                  <c:v>0.000650363420179567</c:v>
                </c:pt>
                <c:pt idx="167">
                  <c:v>0.00046828638620645</c:v>
                </c:pt>
                <c:pt idx="168">
                  <c:v>0.000316525154615982</c:v>
                </c:pt>
                <c:pt idx="169">
                  <c:v>0.000190419190089762</c:v>
                </c:pt>
                <c:pt idx="170">
                  <c:v>8.6024305087398E-005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239396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Проверки!$BO$1:$BO$2</c:f>
              <c:strCache>
                <c:ptCount val="1"/>
                <c:pt idx="0">
                  <c:v>Отрицание дизъюнкции ⌐(А ꓴ В)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0.99833797531874</c:v>
                </c:pt>
                <c:pt idx="3">
                  <c:v>0.998181020262743</c:v>
                </c:pt>
                <c:pt idx="4">
                  <c:v>0.998007218914819</c:v>
                </c:pt>
                <c:pt idx="5">
                  <c:v>0.997814543581646</c:v>
                </c:pt>
                <c:pt idx="6">
                  <c:v>0.997600696053297</c:v>
                </c:pt>
                <c:pt idx="7">
                  <c:v>0.997363068036403</c:v>
                </c:pt>
                <c:pt idx="8">
                  <c:v>0.997098695312998</c:v>
                </c:pt>
                <c:pt idx="9">
                  <c:v>0.996804204559904</c:v>
                </c:pt>
                <c:pt idx="10">
                  <c:v>0.996475751573135</c:v>
                </c:pt>
                <c:pt idx="11">
                  <c:v>0.996108949416342</c:v>
                </c:pt>
                <c:pt idx="12">
                  <c:v>0.99569878474563</c:v>
                </c:pt>
                <c:pt idx="13">
                  <c:v>0.995239520247756</c:v>
                </c:pt>
                <c:pt idx="14">
                  <c:v>0.9947245807564</c:v>
                </c:pt>
                <c:pt idx="15">
                  <c:v>0.994146420172419</c:v>
                </c:pt>
                <c:pt idx="16">
                  <c:v>0.993496365798204</c:v>
                </c:pt>
                <c:pt idx="17">
                  <c:v>0.992764436092121</c:v>
                </c:pt>
                <c:pt idx="18">
                  <c:v>0.991939127144671</c:v>
                </c:pt>
                <c:pt idx="19">
                  <c:v>0.991007162362084</c:v>
                </c:pt>
                <c:pt idx="20">
                  <c:v>0.98995319890573</c:v>
                </c:pt>
                <c:pt idx="21">
                  <c:v>0.988759483371201</c:v>
                </c:pt>
                <c:pt idx="22">
                  <c:v>0.985714285714286</c:v>
                </c:pt>
                <c:pt idx="23">
                  <c:v>0.971428571428571</c:v>
                </c:pt>
                <c:pt idx="24">
                  <c:v>0.957142857142857</c:v>
                </c:pt>
                <c:pt idx="25">
                  <c:v>0.942857142857143</c:v>
                </c:pt>
                <c:pt idx="26">
                  <c:v>0.928571428571429</c:v>
                </c:pt>
                <c:pt idx="27">
                  <c:v>0.914285714285714</c:v>
                </c:pt>
                <c:pt idx="28">
                  <c:v>0.9</c:v>
                </c:pt>
                <c:pt idx="29">
                  <c:v>0.885714285714286</c:v>
                </c:pt>
                <c:pt idx="30">
                  <c:v>0.871428571428571</c:v>
                </c:pt>
                <c:pt idx="31">
                  <c:v>0.857142857142857</c:v>
                </c:pt>
                <c:pt idx="32">
                  <c:v>0.842857142857143</c:v>
                </c:pt>
                <c:pt idx="33">
                  <c:v>0.828571428571429</c:v>
                </c:pt>
                <c:pt idx="34">
                  <c:v>0.814285714285714</c:v>
                </c:pt>
                <c:pt idx="35">
                  <c:v>0.8</c:v>
                </c:pt>
                <c:pt idx="36">
                  <c:v>0.785714285714286</c:v>
                </c:pt>
                <c:pt idx="37">
                  <c:v>0.771428571428571</c:v>
                </c:pt>
                <c:pt idx="38">
                  <c:v>0.757142857142857</c:v>
                </c:pt>
                <c:pt idx="39">
                  <c:v>0.742857142857143</c:v>
                </c:pt>
                <c:pt idx="40">
                  <c:v>0.728571428571429</c:v>
                </c:pt>
                <c:pt idx="41">
                  <c:v>0.714285714285714</c:v>
                </c:pt>
                <c:pt idx="42">
                  <c:v>0.7</c:v>
                </c:pt>
                <c:pt idx="43">
                  <c:v>0.685714285714286</c:v>
                </c:pt>
                <c:pt idx="44">
                  <c:v>0.671428571428572</c:v>
                </c:pt>
                <c:pt idx="45">
                  <c:v>0.657142857142857</c:v>
                </c:pt>
                <c:pt idx="46">
                  <c:v>0.642857142857143</c:v>
                </c:pt>
                <c:pt idx="47">
                  <c:v>0.628571428571429</c:v>
                </c:pt>
                <c:pt idx="48">
                  <c:v>0.614285714285714</c:v>
                </c:pt>
                <c:pt idx="49">
                  <c:v>0.596360046552207</c:v>
                </c:pt>
                <c:pt idx="50">
                  <c:v>0.549225255194867</c:v>
                </c:pt>
                <c:pt idx="51">
                  <c:v>0.5</c:v>
                </c:pt>
                <c:pt idx="52">
                  <c:v>0.449536780805183</c:v>
                </c:pt>
                <c:pt idx="53">
                  <c:v>0.398829074604396</c:v>
                </c:pt>
                <c:pt idx="54">
                  <c:v>0.348942154688914</c:v>
                </c:pt>
                <c:pt idx="55">
                  <c:v>0.300927701796115</c:v>
                </c:pt>
                <c:pt idx="56">
                  <c:v>0.255735811041221</c:v>
                </c:pt>
                <c:pt idx="57">
                  <c:v>0.214139531632817</c:v>
                </c:pt>
                <c:pt idx="58">
                  <c:v>0.176684308484051</c:v>
                </c:pt>
                <c:pt idx="59">
                  <c:v>0.143668573157285</c:v>
                </c:pt>
                <c:pt idx="60">
                  <c:v>0.115154535815881</c:v>
                </c:pt>
                <c:pt idx="61">
                  <c:v>0.0910023995450574</c:v>
                </c:pt>
                <c:pt idx="62">
                  <c:v>0.0709182456881722</c:v>
                </c:pt>
                <c:pt idx="63">
                  <c:v>0.0545058558754343</c:v>
                </c:pt>
                <c:pt idx="64">
                  <c:v>0.0413148502319649</c:v>
                </c:pt>
                <c:pt idx="65">
                  <c:v>0.0308804904780283</c:v>
                </c:pt>
                <c:pt idx="66">
                  <c:v>0.0227532978666333</c:v>
                </c:pt>
                <c:pt idx="67">
                  <c:v>0.0165187091186496</c:v>
                </c:pt>
                <c:pt idx="68">
                  <c:v>0.0118082081401281</c:v>
                </c:pt>
                <c:pt idx="69">
                  <c:v>0.00830386228022007</c:v>
                </c:pt>
                <c:pt idx="70">
                  <c:v>0.0057381934322851</c:v>
                </c:pt>
                <c:pt idx="71">
                  <c:v>0.00389105058365757</c:v>
                </c:pt>
                <c:pt idx="72">
                  <c:v>0.00258478761864189</c:v>
                </c:pt>
                <c:pt idx="73">
                  <c:v>0.00167868980111285</c:v>
                </c:pt>
                <c:pt idx="74">
                  <c:v>0.00106328433645297</c:v>
                </c:pt>
                <c:pt idx="75">
                  <c:v>0.000654930784561136</c:v>
                </c:pt>
                <c:pt idx="76">
                  <c:v>0.000390913201480214</c:v>
                </c:pt>
                <c:pt idx="77">
                  <c:v>0.000225136841051188</c:v>
                </c:pt>
                <c:pt idx="78">
                  <c:v>0.000124455139025814</c:v>
                </c:pt>
                <c:pt idx="79">
                  <c:v>6.56056956103157E-005</c:v>
                </c:pt>
                <c:pt idx="80">
                  <c:v>3.27074996728793E-005</c:v>
                </c:pt>
                <c:pt idx="81">
                  <c:v>1.52585562354091E-005</c:v>
                </c:pt>
                <c:pt idx="82">
                  <c:v>6.56836521195636E-006</c:v>
                </c:pt>
                <c:pt idx="83">
                  <c:v>2.5599934464493E-006</c:v>
                </c:pt>
                <c:pt idx="84">
                  <c:v>8.79638050732545E-007</c:v>
                </c:pt>
                <c:pt idx="85">
                  <c:v>2.56288996691723E-007</c:v>
                </c:pt>
                <c:pt idx="86">
                  <c:v>5.96046412226769E-008</c:v>
                </c:pt>
                <c:pt idx="87">
                  <c:v>9.99999982820299E-009</c:v>
                </c:pt>
                <c:pt idx="88">
                  <c:v>1.00112917955641E-009</c:v>
                </c:pt>
                <c:pt idx="89">
                  <c:v>3.90625309876214E-011</c:v>
                </c:pt>
                <c:pt idx="90">
                  <c:v>1.52544643583497E-013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</c:v>
                </c:pt>
                <c:pt idx="123">
                  <c:v>0.0399999999999998</c:v>
                </c:pt>
                <c:pt idx="124">
                  <c:v>0.0600000000000002</c:v>
                </c:pt>
                <c:pt idx="125">
                  <c:v>0.0800000000000001</c:v>
                </c:pt>
                <c:pt idx="126">
                  <c:v>0.1</c:v>
                </c:pt>
                <c:pt idx="127">
                  <c:v>0.12</c:v>
                </c:pt>
                <c:pt idx="128">
                  <c:v>0.14</c:v>
                </c:pt>
                <c:pt idx="129">
                  <c:v>0.16</c:v>
                </c:pt>
                <c:pt idx="130">
                  <c:v>0.18</c:v>
                </c:pt>
                <c:pt idx="131">
                  <c:v>0.2</c:v>
                </c:pt>
                <c:pt idx="132">
                  <c:v>0.22</c:v>
                </c:pt>
                <c:pt idx="133">
                  <c:v>0.24</c:v>
                </c:pt>
                <c:pt idx="134">
                  <c:v>0.26</c:v>
                </c:pt>
                <c:pt idx="135">
                  <c:v>0.28</c:v>
                </c:pt>
                <c:pt idx="136">
                  <c:v>0.3</c:v>
                </c:pt>
                <c:pt idx="137">
                  <c:v>0.32</c:v>
                </c:pt>
                <c:pt idx="138">
                  <c:v>0.34</c:v>
                </c:pt>
                <c:pt idx="139">
                  <c:v>0.36</c:v>
                </c:pt>
                <c:pt idx="140">
                  <c:v>0.38</c:v>
                </c:pt>
                <c:pt idx="141">
                  <c:v>0.4</c:v>
                </c:pt>
                <c:pt idx="142">
                  <c:v>0.42</c:v>
                </c:pt>
                <c:pt idx="143">
                  <c:v>0.44</c:v>
                </c:pt>
                <c:pt idx="144">
                  <c:v>0.46</c:v>
                </c:pt>
                <c:pt idx="145">
                  <c:v>0.48</c:v>
                </c:pt>
                <c:pt idx="146">
                  <c:v>0.5</c:v>
                </c:pt>
                <c:pt idx="147">
                  <c:v>0.52</c:v>
                </c:pt>
                <c:pt idx="148">
                  <c:v>0.54</c:v>
                </c:pt>
                <c:pt idx="149">
                  <c:v>0.56</c:v>
                </c:pt>
                <c:pt idx="150">
                  <c:v>0.58</c:v>
                </c:pt>
                <c:pt idx="151">
                  <c:v>0.6</c:v>
                </c:pt>
                <c:pt idx="152">
                  <c:v>0.62</c:v>
                </c:pt>
                <c:pt idx="153">
                  <c:v>0.64</c:v>
                </c:pt>
                <c:pt idx="154">
                  <c:v>0.66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0.74</c:v>
                </c:pt>
                <c:pt idx="159">
                  <c:v>0.76</c:v>
                </c:pt>
                <c:pt idx="160">
                  <c:v>0.78</c:v>
                </c:pt>
                <c:pt idx="161">
                  <c:v>0.8</c:v>
                </c:pt>
                <c:pt idx="162">
                  <c:v>0.82</c:v>
                </c:pt>
                <c:pt idx="163">
                  <c:v>0.84</c:v>
                </c:pt>
                <c:pt idx="164">
                  <c:v>0.86</c:v>
                </c:pt>
                <c:pt idx="165">
                  <c:v>0.88</c:v>
                </c:pt>
                <c:pt idx="166">
                  <c:v>0.9</c:v>
                </c:pt>
                <c:pt idx="167">
                  <c:v>0.92</c:v>
                </c:pt>
                <c:pt idx="168">
                  <c:v>0.94</c:v>
                </c:pt>
                <c:pt idx="169">
                  <c:v>0.96</c:v>
                </c:pt>
                <c:pt idx="170">
                  <c:v>0.98</c:v>
                </c:pt>
                <c:pt idx="171">
                  <c:v>0.996108949416342</c:v>
                </c:pt>
                <c:pt idx="172">
                  <c:v>0.996475751573135</c:v>
                </c:pt>
                <c:pt idx="173">
                  <c:v>0.996804204559904</c:v>
                </c:pt>
                <c:pt idx="174">
                  <c:v>0.997098695312998</c:v>
                </c:pt>
                <c:pt idx="175">
                  <c:v>0.997363068036403</c:v>
                </c:pt>
                <c:pt idx="176">
                  <c:v>0.997600696053297</c:v>
                </c:pt>
                <c:pt idx="177">
                  <c:v>0.997814543581646</c:v>
                </c:pt>
                <c:pt idx="178">
                  <c:v>0.998007218914819</c:v>
                </c:pt>
                <c:pt idx="179">
                  <c:v>0.998181020262743</c:v>
                </c:pt>
                <c:pt idx="180">
                  <c:v>0.99833797531874</c:v>
                </c:pt>
                <c:pt idx="181">
                  <c:v>0.9984798754563</c:v>
                </c:pt>
                <c:pt idx="182">
                  <c:v>0.998608305324171</c:v>
                </c:pt>
                <c:pt idx="183">
                  <c:v>0.998724668493303</c:v>
                </c:pt>
                <c:pt idx="184">
                  <c:v>0.998830209712091</c:v>
                </c:pt>
                <c:pt idx="185">
                  <c:v>0.998926034244184</c:v>
                </c:pt>
                <c:pt idx="186">
                  <c:v>0.999013124693602</c:v>
                </c:pt>
                <c:pt idx="187">
                  <c:v>0.999092355662901</c:v>
                </c:pt>
                <c:pt idx="188">
                  <c:v>0.999164506540156</c:v>
                </c:pt>
                <c:pt idx="189">
                  <c:v>0.999230272668048</c:v>
                </c:pt>
                <c:pt idx="190">
                  <c:v>0.999290275112225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</c:v>
                </c:pt>
                <c:pt idx="194">
                  <c:v>0.999482920273967</c:v>
                </c:pt>
                <c:pt idx="195">
                  <c:v>0.999521364069308</c:v>
                </c:pt>
                <c:pt idx="196">
                  <c:v>0.999556623225864</c:v>
                </c:pt>
                <c:pt idx="197">
                  <c:v>0.999588988028619</c:v>
                </c:pt>
                <c:pt idx="198">
                  <c:v>0.999618719943164</c:v>
                </c:pt>
                <c:pt idx="199">
                  <c:v>0.999646054705481</c:v>
                </c:pt>
                <c:pt idx="200">
                  <c:v>0.999671205056625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Проверки!$BP$1:$BP$2</c:f>
              <c:strCache>
                <c:ptCount val="1"/>
                <c:pt idx="0">
                  <c:v>⌐А ꓵ ⌐В</c:v>
                </c:pt>
              </c:strCache>
            </c:strRef>
          </c:tx>
          <c:spPr>
            <a:solidFill>
              <a:srgbClr val="7030A0"/>
            </a:solidFill>
            <a:ln cap="rnd" w="2844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0.99833797531874</c:v>
                </c:pt>
                <c:pt idx="3">
                  <c:v>0.998181020262743</c:v>
                </c:pt>
                <c:pt idx="4">
                  <c:v>0.998007218914819</c:v>
                </c:pt>
                <c:pt idx="5">
                  <c:v>0.997814543581646</c:v>
                </c:pt>
                <c:pt idx="6">
                  <c:v>0.997600696053297</c:v>
                </c:pt>
                <c:pt idx="7">
                  <c:v>0.997363068036403</c:v>
                </c:pt>
                <c:pt idx="8">
                  <c:v>0.997098695312998</c:v>
                </c:pt>
                <c:pt idx="9">
                  <c:v>0.996804204559904</c:v>
                </c:pt>
                <c:pt idx="10">
                  <c:v>0.996475751573135</c:v>
                </c:pt>
                <c:pt idx="11">
                  <c:v>0.996108949416342</c:v>
                </c:pt>
                <c:pt idx="12">
                  <c:v>0.99569878474563</c:v>
                </c:pt>
                <c:pt idx="13">
                  <c:v>0.995239520247756</c:v>
                </c:pt>
                <c:pt idx="14">
                  <c:v>0.9947245807564</c:v>
                </c:pt>
                <c:pt idx="15">
                  <c:v>0.994146420172419</c:v>
                </c:pt>
                <c:pt idx="16">
                  <c:v>0.993496365798204</c:v>
                </c:pt>
                <c:pt idx="17">
                  <c:v>0.992764436092121</c:v>
                </c:pt>
                <c:pt idx="18">
                  <c:v>0.991939127144671</c:v>
                </c:pt>
                <c:pt idx="19">
                  <c:v>0.991007162362084</c:v>
                </c:pt>
                <c:pt idx="20">
                  <c:v>0.98995319890573</c:v>
                </c:pt>
                <c:pt idx="21">
                  <c:v>0.988759483371201</c:v>
                </c:pt>
                <c:pt idx="22">
                  <c:v>0.985714285714286</c:v>
                </c:pt>
                <c:pt idx="23">
                  <c:v>0.971428571428571</c:v>
                </c:pt>
                <c:pt idx="24">
                  <c:v>0.957142857142857</c:v>
                </c:pt>
                <c:pt idx="25">
                  <c:v>0.942857142857143</c:v>
                </c:pt>
                <c:pt idx="26">
                  <c:v>0.928571428571429</c:v>
                </c:pt>
                <c:pt idx="27">
                  <c:v>0.914285714285714</c:v>
                </c:pt>
                <c:pt idx="28">
                  <c:v>0.9</c:v>
                </c:pt>
                <c:pt idx="29">
                  <c:v>0.885714285714286</c:v>
                </c:pt>
                <c:pt idx="30">
                  <c:v>0.871428571428571</c:v>
                </c:pt>
                <c:pt idx="31">
                  <c:v>0.857142857142857</c:v>
                </c:pt>
                <c:pt idx="32">
                  <c:v>0.842857142857143</c:v>
                </c:pt>
                <c:pt idx="33">
                  <c:v>0.828571428571429</c:v>
                </c:pt>
                <c:pt idx="34">
                  <c:v>0.814285714285714</c:v>
                </c:pt>
                <c:pt idx="35">
                  <c:v>0.8</c:v>
                </c:pt>
                <c:pt idx="36">
                  <c:v>0.785714285714286</c:v>
                </c:pt>
                <c:pt idx="37">
                  <c:v>0.771428571428571</c:v>
                </c:pt>
                <c:pt idx="38">
                  <c:v>0.757142857142857</c:v>
                </c:pt>
                <c:pt idx="39">
                  <c:v>0.742857142857143</c:v>
                </c:pt>
                <c:pt idx="40">
                  <c:v>0.728571428571429</c:v>
                </c:pt>
                <c:pt idx="41">
                  <c:v>0.714285714285714</c:v>
                </c:pt>
                <c:pt idx="42">
                  <c:v>0.7</c:v>
                </c:pt>
                <c:pt idx="43">
                  <c:v>0.685714285714286</c:v>
                </c:pt>
                <c:pt idx="44">
                  <c:v>0.671428571428572</c:v>
                </c:pt>
                <c:pt idx="45">
                  <c:v>0.657142857142857</c:v>
                </c:pt>
                <c:pt idx="46">
                  <c:v>0.642857142857143</c:v>
                </c:pt>
                <c:pt idx="47">
                  <c:v>0.628571428571429</c:v>
                </c:pt>
                <c:pt idx="48">
                  <c:v>0.614285714285714</c:v>
                </c:pt>
                <c:pt idx="49">
                  <c:v>0.596360046552207</c:v>
                </c:pt>
                <c:pt idx="50">
                  <c:v>0.549225255194867</c:v>
                </c:pt>
                <c:pt idx="51">
                  <c:v>0.5</c:v>
                </c:pt>
                <c:pt idx="52">
                  <c:v>0.449536780805183</c:v>
                </c:pt>
                <c:pt idx="53">
                  <c:v>0.398829074604396</c:v>
                </c:pt>
                <c:pt idx="54">
                  <c:v>0.348942154688914</c:v>
                </c:pt>
                <c:pt idx="55">
                  <c:v>0.300927701796115</c:v>
                </c:pt>
                <c:pt idx="56">
                  <c:v>0.255735811041221</c:v>
                </c:pt>
                <c:pt idx="57">
                  <c:v>0.214139531632817</c:v>
                </c:pt>
                <c:pt idx="58">
                  <c:v>0.176684308484051</c:v>
                </c:pt>
                <c:pt idx="59">
                  <c:v>0.143668573157285</c:v>
                </c:pt>
                <c:pt idx="60">
                  <c:v>0.115154535815881</c:v>
                </c:pt>
                <c:pt idx="61">
                  <c:v>0.0910023995450574</c:v>
                </c:pt>
                <c:pt idx="62">
                  <c:v>0.0709182456881722</c:v>
                </c:pt>
                <c:pt idx="63">
                  <c:v>0.0545058558754343</c:v>
                </c:pt>
                <c:pt idx="64">
                  <c:v>0.0413148502319649</c:v>
                </c:pt>
                <c:pt idx="65">
                  <c:v>0.0308804904780283</c:v>
                </c:pt>
                <c:pt idx="66">
                  <c:v>0.0227532978666333</c:v>
                </c:pt>
                <c:pt idx="67">
                  <c:v>0.0165187091186496</c:v>
                </c:pt>
                <c:pt idx="68">
                  <c:v>0.0118082081401281</c:v>
                </c:pt>
                <c:pt idx="69">
                  <c:v>0.00830386228022007</c:v>
                </c:pt>
                <c:pt idx="70">
                  <c:v>0.0057381934322851</c:v>
                </c:pt>
                <c:pt idx="71">
                  <c:v>0.00389105058365757</c:v>
                </c:pt>
                <c:pt idx="72">
                  <c:v>0.00258478761864189</c:v>
                </c:pt>
                <c:pt idx="73">
                  <c:v>0.00167868980111285</c:v>
                </c:pt>
                <c:pt idx="74">
                  <c:v>0.00106328433645297</c:v>
                </c:pt>
                <c:pt idx="75">
                  <c:v>0.000654930784561136</c:v>
                </c:pt>
                <c:pt idx="76">
                  <c:v>0.000390913201480214</c:v>
                </c:pt>
                <c:pt idx="77">
                  <c:v>0.000225136841051188</c:v>
                </c:pt>
                <c:pt idx="78">
                  <c:v>0.000124455139025814</c:v>
                </c:pt>
                <c:pt idx="79">
                  <c:v>6.56056956103157E-005</c:v>
                </c:pt>
                <c:pt idx="80">
                  <c:v>3.27074996728793E-005</c:v>
                </c:pt>
                <c:pt idx="81">
                  <c:v>1.52585562354091E-005</c:v>
                </c:pt>
                <c:pt idx="82">
                  <c:v>6.56836521195636E-006</c:v>
                </c:pt>
                <c:pt idx="83">
                  <c:v>2.5599934464493E-006</c:v>
                </c:pt>
                <c:pt idx="84">
                  <c:v>8.79638050732545E-007</c:v>
                </c:pt>
                <c:pt idx="85">
                  <c:v>2.56288996691723E-007</c:v>
                </c:pt>
                <c:pt idx="86">
                  <c:v>5.96046412226769E-008</c:v>
                </c:pt>
                <c:pt idx="87">
                  <c:v>9.99999982820299E-009</c:v>
                </c:pt>
                <c:pt idx="88">
                  <c:v>1.00112917955641E-009</c:v>
                </c:pt>
                <c:pt idx="89">
                  <c:v>3.90625309876214E-011</c:v>
                </c:pt>
                <c:pt idx="90">
                  <c:v>1.52544643583497E-013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</c:v>
                </c:pt>
                <c:pt idx="123">
                  <c:v>0.0399999999999998</c:v>
                </c:pt>
                <c:pt idx="124">
                  <c:v>0.0600000000000002</c:v>
                </c:pt>
                <c:pt idx="125">
                  <c:v>0.0800000000000001</c:v>
                </c:pt>
                <c:pt idx="126">
                  <c:v>0.1</c:v>
                </c:pt>
                <c:pt idx="127">
                  <c:v>0.12</c:v>
                </c:pt>
                <c:pt idx="128">
                  <c:v>0.14</c:v>
                </c:pt>
                <c:pt idx="129">
                  <c:v>0.16</c:v>
                </c:pt>
                <c:pt idx="130">
                  <c:v>0.18</c:v>
                </c:pt>
                <c:pt idx="131">
                  <c:v>0.2</c:v>
                </c:pt>
                <c:pt idx="132">
                  <c:v>0.22</c:v>
                </c:pt>
                <c:pt idx="133">
                  <c:v>0.24</c:v>
                </c:pt>
                <c:pt idx="134">
                  <c:v>0.26</c:v>
                </c:pt>
                <c:pt idx="135">
                  <c:v>0.28</c:v>
                </c:pt>
                <c:pt idx="136">
                  <c:v>0.3</c:v>
                </c:pt>
                <c:pt idx="137">
                  <c:v>0.32</c:v>
                </c:pt>
                <c:pt idx="138">
                  <c:v>0.34</c:v>
                </c:pt>
                <c:pt idx="139">
                  <c:v>0.36</c:v>
                </c:pt>
                <c:pt idx="140">
                  <c:v>0.38</c:v>
                </c:pt>
                <c:pt idx="141">
                  <c:v>0.4</c:v>
                </c:pt>
                <c:pt idx="142">
                  <c:v>0.42</c:v>
                </c:pt>
                <c:pt idx="143">
                  <c:v>0.44</c:v>
                </c:pt>
                <c:pt idx="144">
                  <c:v>0.46</c:v>
                </c:pt>
                <c:pt idx="145">
                  <c:v>0.48</c:v>
                </c:pt>
                <c:pt idx="146">
                  <c:v>0.5</c:v>
                </c:pt>
                <c:pt idx="147">
                  <c:v>0.52</c:v>
                </c:pt>
                <c:pt idx="148">
                  <c:v>0.54</c:v>
                </c:pt>
                <c:pt idx="149">
                  <c:v>0.56</c:v>
                </c:pt>
                <c:pt idx="150">
                  <c:v>0.58</c:v>
                </c:pt>
                <c:pt idx="151">
                  <c:v>0.6</c:v>
                </c:pt>
                <c:pt idx="152">
                  <c:v>0.62</c:v>
                </c:pt>
                <c:pt idx="153">
                  <c:v>0.64</c:v>
                </c:pt>
                <c:pt idx="154">
                  <c:v>0.66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0.74</c:v>
                </c:pt>
                <c:pt idx="159">
                  <c:v>0.76</c:v>
                </c:pt>
                <c:pt idx="160">
                  <c:v>0.78</c:v>
                </c:pt>
                <c:pt idx="161">
                  <c:v>0.8</c:v>
                </c:pt>
                <c:pt idx="162">
                  <c:v>0.82</c:v>
                </c:pt>
                <c:pt idx="163">
                  <c:v>0.84</c:v>
                </c:pt>
                <c:pt idx="164">
                  <c:v>0.86</c:v>
                </c:pt>
                <c:pt idx="165">
                  <c:v>0.88</c:v>
                </c:pt>
                <c:pt idx="166">
                  <c:v>0.9</c:v>
                </c:pt>
                <c:pt idx="167">
                  <c:v>0.92</c:v>
                </c:pt>
                <c:pt idx="168">
                  <c:v>0.94</c:v>
                </c:pt>
                <c:pt idx="169">
                  <c:v>0.96</c:v>
                </c:pt>
                <c:pt idx="170">
                  <c:v>0.98</c:v>
                </c:pt>
                <c:pt idx="171">
                  <c:v>0.996108949416342</c:v>
                </c:pt>
                <c:pt idx="172">
                  <c:v>0.996475751573135</c:v>
                </c:pt>
                <c:pt idx="173">
                  <c:v>0.996804204559904</c:v>
                </c:pt>
                <c:pt idx="174">
                  <c:v>0.997098695312998</c:v>
                </c:pt>
                <c:pt idx="175">
                  <c:v>0.997363068036403</c:v>
                </c:pt>
                <c:pt idx="176">
                  <c:v>0.997600696053297</c:v>
                </c:pt>
                <c:pt idx="177">
                  <c:v>0.997814543581646</c:v>
                </c:pt>
                <c:pt idx="178">
                  <c:v>0.998007218914819</c:v>
                </c:pt>
                <c:pt idx="179">
                  <c:v>0.998181020262743</c:v>
                </c:pt>
                <c:pt idx="180">
                  <c:v>0.99833797531874</c:v>
                </c:pt>
                <c:pt idx="181">
                  <c:v>0.9984798754563</c:v>
                </c:pt>
                <c:pt idx="182">
                  <c:v>0.998608305324171</c:v>
                </c:pt>
                <c:pt idx="183">
                  <c:v>0.998724668493303</c:v>
                </c:pt>
                <c:pt idx="184">
                  <c:v>0.998830209712091</c:v>
                </c:pt>
                <c:pt idx="185">
                  <c:v>0.998926034244184</c:v>
                </c:pt>
                <c:pt idx="186">
                  <c:v>0.999013124693602</c:v>
                </c:pt>
                <c:pt idx="187">
                  <c:v>0.999092355662901</c:v>
                </c:pt>
                <c:pt idx="188">
                  <c:v>0.999164506540156</c:v>
                </c:pt>
                <c:pt idx="189">
                  <c:v>0.999230272668048</c:v>
                </c:pt>
                <c:pt idx="190">
                  <c:v>0.999290275112225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</c:v>
                </c:pt>
                <c:pt idx="194">
                  <c:v>0.999482920273967</c:v>
                </c:pt>
                <c:pt idx="195">
                  <c:v>0.999521364069308</c:v>
                </c:pt>
                <c:pt idx="196">
                  <c:v>0.999556623225864</c:v>
                </c:pt>
                <c:pt idx="197">
                  <c:v>0.999588988028619</c:v>
                </c:pt>
                <c:pt idx="198">
                  <c:v>0.999618719943164</c:v>
                </c:pt>
                <c:pt idx="199">
                  <c:v>0.999646054705481</c:v>
                </c:pt>
                <c:pt idx="200">
                  <c:v>0.999671205056625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953770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Проверки!$BR$1:$BR$2</c:f>
              <c:strCache>
                <c:ptCount val="1"/>
                <c:pt idx="0">
                  <c:v>Отрицание конъюнкции ⌐(А ꓵ В)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</c:v>
                </c:pt>
                <c:pt idx="23">
                  <c:v>0.985867237418208</c:v>
                </c:pt>
                <c:pt idx="24">
                  <c:v>0.984117154503501</c:v>
                </c:pt>
                <c:pt idx="25">
                  <c:v>0.982123012617448</c:v>
                </c:pt>
                <c:pt idx="26">
                  <c:v>0.979847380121734</c:v>
                </c:pt>
                <c:pt idx="27">
                  <c:v>0.977246702133367</c:v>
                </c:pt>
                <c:pt idx="28">
                  <c:v>0.974270284066033</c:v>
                </c:pt>
                <c:pt idx="29">
                  <c:v>0.970859122166378</c:v>
                </c:pt>
                <c:pt idx="30">
                  <c:v>0.966944568644805</c:v>
                </c:pt>
                <c:pt idx="31">
                  <c:v>0.96244682411618</c:v>
                </c:pt>
                <c:pt idx="32">
                  <c:v>0.957273259314597</c:v>
                </c:pt>
                <c:pt idx="33">
                  <c:v>0.951316583380595</c:v>
                </c:pt>
                <c:pt idx="34">
                  <c:v>0.944452900064213</c:v>
                </c:pt>
                <c:pt idx="35">
                  <c:v>0.936539729337986</c:v>
                </c:pt>
                <c:pt idx="36">
                  <c:v>0.927414124328663</c:v>
                </c:pt>
                <c:pt idx="37">
                  <c:v>0.916891086833879</c:v>
                </c:pt>
                <c:pt idx="38">
                  <c:v>0.904762583494801</c:v>
                </c:pt>
                <c:pt idx="39">
                  <c:v>0.890797591795547</c:v>
                </c:pt>
                <c:pt idx="40">
                  <c:v>0.874743758927418</c:v>
                </c:pt>
                <c:pt idx="41">
                  <c:v>0.856331426842716</c:v>
                </c:pt>
                <c:pt idx="42">
                  <c:v>0.835280937890893</c:v>
                </c:pt>
                <c:pt idx="43">
                  <c:v>0.811314238293996</c:v>
                </c:pt>
                <c:pt idx="44">
                  <c:v>0.78417176151515</c:v>
                </c:pt>
                <c:pt idx="45">
                  <c:v>0.753635287638054</c:v>
                </c:pt>
                <c:pt idx="46">
                  <c:v>0.719556805497438</c:v>
                </c:pt>
                <c:pt idx="47">
                  <c:v>0.681892238317263</c:v>
                </c:pt>
                <c:pt idx="48">
                  <c:v>0.640737213418177</c:v>
                </c:pt>
                <c:pt idx="49">
                  <c:v>0.6</c:v>
                </c:pt>
                <c:pt idx="50">
                  <c:v>0.585714285714286</c:v>
                </c:pt>
                <c:pt idx="51">
                  <c:v>0.571428571428571</c:v>
                </c:pt>
                <c:pt idx="52">
                  <c:v>0.557142857142857</c:v>
                </c:pt>
                <c:pt idx="53">
                  <c:v>0.542857142857143</c:v>
                </c:pt>
                <c:pt idx="54">
                  <c:v>0.528571428571429</c:v>
                </c:pt>
                <c:pt idx="55">
                  <c:v>0.514285714285714</c:v>
                </c:pt>
                <c:pt idx="56">
                  <c:v>0.5</c:v>
                </c:pt>
                <c:pt idx="57">
                  <c:v>0.485714285714286</c:v>
                </c:pt>
                <c:pt idx="58">
                  <c:v>0.471428571428571</c:v>
                </c:pt>
                <c:pt idx="59">
                  <c:v>0.457142857142857</c:v>
                </c:pt>
                <c:pt idx="60">
                  <c:v>0.442857142857143</c:v>
                </c:pt>
                <c:pt idx="61">
                  <c:v>0.428571428571429</c:v>
                </c:pt>
                <c:pt idx="62">
                  <c:v>0.414285714285714</c:v>
                </c:pt>
                <c:pt idx="63">
                  <c:v>0.4</c:v>
                </c:pt>
                <c:pt idx="64">
                  <c:v>0.385714285714286</c:v>
                </c:pt>
                <c:pt idx="65">
                  <c:v>0.371428571428571</c:v>
                </c:pt>
                <c:pt idx="66">
                  <c:v>0.357142857142857</c:v>
                </c:pt>
                <c:pt idx="67">
                  <c:v>0.342857142857143</c:v>
                </c:pt>
                <c:pt idx="68">
                  <c:v>0.328571428571429</c:v>
                </c:pt>
                <c:pt idx="69">
                  <c:v>0.314285714285714</c:v>
                </c:pt>
                <c:pt idx="70">
                  <c:v>0.3</c:v>
                </c:pt>
                <c:pt idx="71">
                  <c:v>0.285714285714286</c:v>
                </c:pt>
                <c:pt idx="72">
                  <c:v>0.271428571428571</c:v>
                </c:pt>
                <c:pt idx="73">
                  <c:v>0.257142857142857</c:v>
                </c:pt>
                <c:pt idx="74">
                  <c:v>0.242857142857143</c:v>
                </c:pt>
                <c:pt idx="75">
                  <c:v>0.228571428571429</c:v>
                </c:pt>
                <c:pt idx="76">
                  <c:v>0.214285714285714</c:v>
                </c:pt>
                <c:pt idx="77">
                  <c:v>0.2</c:v>
                </c:pt>
                <c:pt idx="78">
                  <c:v>0.185714285714286</c:v>
                </c:pt>
                <c:pt idx="79">
                  <c:v>0.171428571428571</c:v>
                </c:pt>
                <c:pt idx="80">
                  <c:v>0.157142857142857</c:v>
                </c:pt>
                <c:pt idx="81">
                  <c:v>0.142857142857143</c:v>
                </c:pt>
                <c:pt idx="82">
                  <c:v>0.128571428571429</c:v>
                </c:pt>
                <c:pt idx="83">
                  <c:v>0.114285714285714</c:v>
                </c:pt>
                <c:pt idx="84">
                  <c:v>0.0999999999999999</c:v>
                </c:pt>
                <c:pt idx="85">
                  <c:v>0.0857142857142856</c:v>
                </c:pt>
                <c:pt idx="86">
                  <c:v>0.0714285714285714</c:v>
                </c:pt>
                <c:pt idx="87">
                  <c:v>0.0571428571428572</c:v>
                </c:pt>
                <c:pt idx="88">
                  <c:v>0.0428571428571429</c:v>
                </c:pt>
                <c:pt idx="89">
                  <c:v>0.0285714285714285</c:v>
                </c:pt>
                <c:pt idx="90">
                  <c:v>0.0142857142857142</c:v>
                </c:pt>
                <c:pt idx="91">
                  <c:v>0</c:v>
                </c:pt>
                <c:pt idx="92">
                  <c:v>1.52544643583497E-013</c:v>
                </c:pt>
                <c:pt idx="93">
                  <c:v>3.90625309876214E-011</c:v>
                </c:pt>
                <c:pt idx="94">
                  <c:v>1.00112917955641E-009</c:v>
                </c:pt>
                <c:pt idx="95">
                  <c:v>9.99999982820299E-009</c:v>
                </c:pt>
                <c:pt idx="96">
                  <c:v>5.96046412226769E-008</c:v>
                </c:pt>
                <c:pt idx="97">
                  <c:v>2.56288996691723E-007</c:v>
                </c:pt>
                <c:pt idx="98">
                  <c:v>8.79638050732545E-007</c:v>
                </c:pt>
                <c:pt idx="99">
                  <c:v>2.5599934464493E-006</c:v>
                </c:pt>
                <c:pt idx="100">
                  <c:v>6.56836521195636E-006</c:v>
                </c:pt>
                <c:pt idx="101">
                  <c:v>1.52585562354091E-005</c:v>
                </c:pt>
                <c:pt idx="102">
                  <c:v>3.27074996728793E-005</c:v>
                </c:pt>
                <c:pt idx="103">
                  <c:v>6.56056956103157E-005</c:v>
                </c:pt>
                <c:pt idx="104">
                  <c:v>0.000124455139025814</c:v>
                </c:pt>
                <c:pt idx="105">
                  <c:v>0.000225136841051188</c:v>
                </c:pt>
                <c:pt idx="106">
                  <c:v>0.000390913201480214</c:v>
                </c:pt>
                <c:pt idx="107">
                  <c:v>0.000654930784561136</c:v>
                </c:pt>
                <c:pt idx="108">
                  <c:v>0.00106328433645297</c:v>
                </c:pt>
                <c:pt idx="109">
                  <c:v>0.00167868980111285</c:v>
                </c:pt>
                <c:pt idx="110">
                  <c:v>0.00258478761864189</c:v>
                </c:pt>
                <c:pt idx="111">
                  <c:v>0.00389105058365757</c:v>
                </c:pt>
                <c:pt idx="112">
                  <c:v>0.0057381934322851</c:v>
                </c:pt>
                <c:pt idx="113">
                  <c:v>0.00830386228022007</c:v>
                </c:pt>
                <c:pt idx="114">
                  <c:v>0.0118082081401281</c:v>
                </c:pt>
                <c:pt idx="115">
                  <c:v>0.0165187091186496</c:v>
                </c:pt>
                <c:pt idx="116">
                  <c:v>0.0227532978666333</c:v>
                </c:pt>
                <c:pt idx="117">
                  <c:v>0.0308804904780283</c:v>
                </c:pt>
                <c:pt idx="118">
                  <c:v>0.0413148502319647</c:v>
                </c:pt>
                <c:pt idx="119">
                  <c:v>0.0545058558754344</c:v>
                </c:pt>
                <c:pt idx="120">
                  <c:v>0.0709182456881722</c:v>
                </c:pt>
                <c:pt idx="121">
                  <c:v>0.0910023995450574</c:v>
                </c:pt>
                <c:pt idx="122">
                  <c:v>0.115154535815881</c:v>
                </c:pt>
                <c:pt idx="123">
                  <c:v>0.143668573157284</c:v>
                </c:pt>
                <c:pt idx="124">
                  <c:v>0.176684308484052</c:v>
                </c:pt>
                <c:pt idx="125">
                  <c:v>0.214139531632817</c:v>
                </c:pt>
                <c:pt idx="126">
                  <c:v>0.255735811041221</c:v>
                </c:pt>
                <c:pt idx="127">
                  <c:v>0.300927701796115</c:v>
                </c:pt>
                <c:pt idx="128">
                  <c:v>0.348942154688914</c:v>
                </c:pt>
                <c:pt idx="129">
                  <c:v>0.398829074604397</c:v>
                </c:pt>
                <c:pt idx="130">
                  <c:v>0.449536780805183</c:v>
                </c:pt>
                <c:pt idx="131">
                  <c:v>0.5</c:v>
                </c:pt>
                <c:pt idx="132">
                  <c:v>0.549225255194867</c:v>
                </c:pt>
                <c:pt idx="133">
                  <c:v>0.596360046552206</c:v>
                </c:pt>
                <c:pt idx="134">
                  <c:v>0.640737213418178</c:v>
                </c:pt>
                <c:pt idx="135">
                  <c:v>0.681892238317263</c:v>
                </c:pt>
                <c:pt idx="136">
                  <c:v>0.719556805497438</c:v>
                </c:pt>
                <c:pt idx="137">
                  <c:v>0.753635287638054</c:v>
                </c:pt>
                <c:pt idx="138">
                  <c:v>0.78417176151515</c:v>
                </c:pt>
                <c:pt idx="139">
                  <c:v>0.811314238293996</c:v>
                </c:pt>
                <c:pt idx="140">
                  <c:v>0.835280937890893</c:v>
                </c:pt>
                <c:pt idx="141">
                  <c:v>0.856331426842716</c:v>
                </c:pt>
                <c:pt idx="142">
                  <c:v>0.874743758927418</c:v>
                </c:pt>
                <c:pt idx="143">
                  <c:v>0.890797591795547</c:v>
                </c:pt>
                <c:pt idx="144">
                  <c:v>0.904762583494801</c:v>
                </c:pt>
                <c:pt idx="145">
                  <c:v>0.916891086833879</c:v>
                </c:pt>
                <c:pt idx="146">
                  <c:v>0.927414124328663</c:v>
                </c:pt>
                <c:pt idx="147">
                  <c:v>0.936539729337986</c:v>
                </c:pt>
                <c:pt idx="148">
                  <c:v>0.944452900064213</c:v>
                </c:pt>
                <c:pt idx="149">
                  <c:v>0.951316583380595</c:v>
                </c:pt>
                <c:pt idx="150">
                  <c:v>0.957273259314597</c:v>
                </c:pt>
                <c:pt idx="151">
                  <c:v>0.96244682411618</c:v>
                </c:pt>
                <c:pt idx="152">
                  <c:v>0.966944568644805</c:v>
                </c:pt>
                <c:pt idx="153">
                  <c:v>0.970859122166378</c:v>
                </c:pt>
                <c:pt idx="154">
                  <c:v>0.974270284066033</c:v>
                </c:pt>
                <c:pt idx="155">
                  <c:v>0.977246702133367</c:v>
                </c:pt>
                <c:pt idx="156">
                  <c:v>0.979847380121734</c:v>
                </c:pt>
                <c:pt idx="157">
                  <c:v>0.982123012617448</c:v>
                </c:pt>
                <c:pt idx="158">
                  <c:v>0.984117154503501</c:v>
                </c:pt>
                <c:pt idx="159">
                  <c:v>0.985867237418208</c:v>
                </c:pt>
                <c:pt idx="160">
                  <c:v>0.987405448000469</c:v>
                </c:pt>
                <c:pt idx="161">
                  <c:v>0.988759483371201</c:v>
                </c:pt>
                <c:pt idx="162">
                  <c:v>0.98995319890573</c:v>
                </c:pt>
                <c:pt idx="163">
                  <c:v>0.991007162362084</c:v>
                </c:pt>
                <c:pt idx="164">
                  <c:v>0.991939127144671</c:v>
                </c:pt>
                <c:pt idx="165">
                  <c:v>0.992764436092121</c:v>
                </c:pt>
                <c:pt idx="166">
                  <c:v>0.993496365798204</c:v>
                </c:pt>
                <c:pt idx="167">
                  <c:v>0.994146420172419</c:v>
                </c:pt>
                <c:pt idx="168">
                  <c:v>0.9947245807564</c:v>
                </c:pt>
                <c:pt idx="169">
                  <c:v>0.995239520247756</c:v>
                </c:pt>
                <c:pt idx="170">
                  <c:v>0.99569878474563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Проверки!$BS$1:$BS$2</c:f>
              <c:strCache>
                <c:ptCount val="1"/>
                <c:pt idx="0">
                  <c:v>⌐А ꓴ ⌐В</c:v>
                </c:pt>
              </c:strCache>
            </c:strRef>
          </c:tx>
          <c:spPr>
            <a:solidFill>
              <a:srgbClr val="7030A0"/>
            </a:solidFill>
            <a:ln cap="rnd" w="2844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</c:v>
                </c:pt>
                <c:pt idx="23">
                  <c:v>0.985867237418208</c:v>
                </c:pt>
                <c:pt idx="24">
                  <c:v>0.984117154503501</c:v>
                </c:pt>
                <c:pt idx="25">
                  <c:v>0.982123012617448</c:v>
                </c:pt>
                <c:pt idx="26">
                  <c:v>0.979847380121734</c:v>
                </c:pt>
                <c:pt idx="27">
                  <c:v>0.977246702133367</c:v>
                </c:pt>
                <c:pt idx="28">
                  <c:v>0.974270284066033</c:v>
                </c:pt>
                <c:pt idx="29">
                  <c:v>0.970859122166378</c:v>
                </c:pt>
                <c:pt idx="30">
                  <c:v>0.966944568644805</c:v>
                </c:pt>
                <c:pt idx="31">
                  <c:v>0.96244682411618</c:v>
                </c:pt>
                <c:pt idx="32">
                  <c:v>0.957273259314597</c:v>
                </c:pt>
                <c:pt idx="33">
                  <c:v>0.951316583380595</c:v>
                </c:pt>
                <c:pt idx="34">
                  <c:v>0.944452900064213</c:v>
                </c:pt>
                <c:pt idx="35">
                  <c:v>0.936539729337986</c:v>
                </c:pt>
                <c:pt idx="36">
                  <c:v>0.927414124328663</c:v>
                </c:pt>
                <c:pt idx="37">
                  <c:v>0.916891086833879</c:v>
                </c:pt>
                <c:pt idx="38">
                  <c:v>0.904762583494801</c:v>
                </c:pt>
                <c:pt idx="39">
                  <c:v>0.890797591795547</c:v>
                </c:pt>
                <c:pt idx="40">
                  <c:v>0.874743758927418</c:v>
                </c:pt>
                <c:pt idx="41">
                  <c:v>0.856331426842716</c:v>
                </c:pt>
                <c:pt idx="42">
                  <c:v>0.835280937890893</c:v>
                </c:pt>
                <c:pt idx="43">
                  <c:v>0.811314238293996</c:v>
                </c:pt>
                <c:pt idx="44">
                  <c:v>0.78417176151515</c:v>
                </c:pt>
                <c:pt idx="45">
                  <c:v>0.753635287638054</c:v>
                </c:pt>
                <c:pt idx="46">
                  <c:v>0.719556805497438</c:v>
                </c:pt>
                <c:pt idx="47">
                  <c:v>0.681892238317263</c:v>
                </c:pt>
                <c:pt idx="48">
                  <c:v>0.640737213418177</c:v>
                </c:pt>
                <c:pt idx="49">
                  <c:v>0.6</c:v>
                </c:pt>
                <c:pt idx="50">
                  <c:v>0.585714285714286</c:v>
                </c:pt>
                <c:pt idx="51">
                  <c:v>0.571428571428571</c:v>
                </c:pt>
                <c:pt idx="52">
                  <c:v>0.557142857142857</c:v>
                </c:pt>
                <c:pt idx="53">
                  <c:v>0.542857142857143</c:v>
                </c:pt>
                <c:pt idx="54">
                  <c:v>0.528571428571429</c:v>
                </c:pt>
                <c:pt idx="55">
                  <c:v>0.514285714285714</c:v>
                </c:pt>
                <c:pt idx="56">
                  <c:v>0.5</c:v>
                </c:pt>
                <c:pt idx="57">
                  <c:v>0.485714285714286</c:v>
                </c:pt>
                <c:pt idx="58">
                  <c:v>0.471428571428571</c:v>
                </c:pt>
                <c:pt idx="59">
                  <c:v>0.457142857142857</c:v>
                </c:pt>
                <c:pt idx="60">
                  <c:v>0.442857142857143</c:v>
                </c:pt>
                <c:pt idx="61">
                  <c:v>0.428571428571429</c:v>
                </c:pt>
                <c:pt idx="62">
                  <c:v>0.414285714285714</c:v>
                </c:pt>
                <c:pt idx="63">
                  <c:v>0.4</c:v>
                </c:pt>
                <c:pt idx="64">
                  <c:v>0.385714285714286</c:v>
                </c:pt>
                <c:pt idx="65">
                  <c:v>0.371428571428571</c:v>
                </c:pt>
                <c:pt idx="66">
                  <c:v>0.357142857142857</c:v>
                </c:pt>
                <c:pt idx="67">
                  <c:v>0.342857142857143</c:v>
                </c:pt>
                <c:pt idx="68">
                  <c:v>0.328571428571429</c:v>
                </c:pt>
                <c:pt idx="69">
                  <c:v>0.314285714285714</c:v>
                </c:pt>
                <c:pt idx="70">
                  <c:v>0.3</c:v>
                </c:pt>
                <c:pt idx="71">
                  <c:v>0.285714285714286</c:v>
                </c:pt>
                <c:pt idx="72">
                  <c:v>0.271428571428571</c:v>
                </c:pt>
                <c:pt idx="73">
                  <c:v>0.257142857142857</c:v>
                </c:pt>
                <c:pt idx="74">
                  <c:v>0.242857142857143</c:v>
                </c:pt>
                <c:pt idx="75">
                  <c:v>0.228571428571429</c:v>
                </c:pt>
                <c:pt idx="76">
                  <c:v>0.214285714285714</c:v>
                </c:pt>
                <c:pt idx="77">
                  <c:v>0.2</c:v>
                </c:pt>
                <c:pt idx="78">
                  <c:v>0.185714285714286</c:v>
                </c:pt>
                <c:pt idx="79">
                  <c:v>0.171428571428571</c:v>
                </c:pt>
                <c:pt idx="80">
                  <c:v>0.157142857142857</c:v>
                </c:pt>
                <c:pt idx="81">
                  <c:v>0.142857142857143</c:v>
                </c:pt>
                <c:pt idx="82">
                  <c:v>0.128571428571429</c:v>
                </c:pt>
                <c:pt idx="83">
                  <c:v>0.114285714285714</c:v>
                </c:pt>
                <c:pt idx="84">
                  <c:v>0.0999999999999999</c:v>
                </c:pt>
                <c:pt idx="85">
                  <c:v>0.0857142857142856</c:v>
                </c:pt>
                <c:pt idx="86">
                  <c:v>0.0714285714285714</c:v>
                </c:pt>
                <c:pt idx="87">
                  <c:v>0.0571428571428572</c:v>
                </c:pt>
                <c:pt idx="88">
                  <c:v>0.0428571428571429</c:v>
                </c:pt>
                <c:pt idx="89">
                  <c:v>0.0285714285714285</c:v>
                </c:pt>
                <c:pt idx="90">
                  <c:v>0.0142857142857142</c:v>
                </c:pt>
                <c:pt idx="91">
                  <c:v>0</c:v>
                </c:pt>
                <c:pt idx="92">
                  <c:v>1.52544643583497E-013</c:v>
                </c:pt>
                <c:pt idx="93">
                  <c:v>3.90625309876214E-011</c:v>
                </c:pt>
                <c:pt idx="94">
                  <c:v>1.00112917955641E-009</c:v>
                </c:pt>
                <c:pt idx="95">
                  <c:v>9.99999982820299E-009</c:v>
                </c:pt>
                <c:pt idx="96">
                  <c:v>5.96046412226769E-008</c:v>
                </c:pt>
                <c:pt idx="97">
                  <c:v>2.56288996691723E-007</c:v>
                </c:pt>
                <c:pt idx="98">
                  <c:v>8.79638050732545E-007</c:v>
                </c:pt>
                <c:pt idx="99">
                  <c:v>2.5599934464493E-006</c:v>
                </c:pt>
                <c:pt idx="100">
                  <c:v>6.56836521195636E-006</c:v>
                </c:pt>
                <c:pt idx="101">
                  <c:v>1.52585562354091E-005</c:v>
                </c:pt>
                <c:pt idx="102">
                  <c:v>3.27074996728793E-005</c:v>
                </c:pt>
                <c:pt idx="103">
                  <c:v>6.56056956103157E-005</c:v>
                </c:pt>
                <c:pt idx="104">
                  <c:v>0.000124455139025814</c:v>
                </c:pt>
                <c:pt idx="105">
                  <c:v>0.000225136841051188</c:v>
                </c:pt>
                <c:pt idx="106">
                  <c:v>0.000390913201480214</c:v>
                </c:pt>
                <c:pt idx="107">
                  <c:v>0.000654930784561136</c:v>
                </c:pt>
                <c:pt idx="108">
                  <c:v>0.00106328433645297</c:v>
                </c:pt>
                <c:pt idx="109">
                  <c:v>0.00167868980111285</c:v>
                </c:pt>
                <c:pt idx="110">
                  <c:v>0.00258478761864189</c:v>
                </c:pt>
                <c:pt idx="111">
                  <c:v>0.00389105058365757</c:v>
                </c:pt>
                <c:pt idx="112">
                  <c:v>0.0057381934322851</c:v>
                </c:pt>
                <c:pt idx="113">
                  <c:v>0.00830386228022007</c:v>
                </c:pt>
                <c:pt idx="114">
                  <c:v>0.0118082081401281</c:v>
                </c:pt>
                <c:pt idx="115">
                  <c:v>0.0165187091186496</c:v>
                </c:pt>
                <c:pt idx="116">
                  <c:v>0.0227532978666333</c:v>
                </c:pt>
                <c:pt idx="117">
                  <c:v>0.0308804904780283</c:v>
                </c:pt>
                <c:pt idx="118">
                  <c:v>0.0413148502319647</c:v>
                </c:pt>
                <c:pt idx="119">
                  <c:v>0.0545058558754344</c:v>
                </c:pt>
                <c:pt idx="120">
                  <c:v>0.0709182456881722</c:v>
                </c:pt>
                <c:pt idx="121">
                  <c:v>0.0910023995450574</c:v>
                </c:pt>
                <c:pt idx="122">
                  <c:v>0.115154535815881</c:v>
                </c:pt>
                <c:pt idx="123">
                  <c:v>0.143668573157284</c:v>
                </c:pt>
                <c:pt idx="124">
                  <c:v>0.176684308484052</c:v>
                </c:pt>
                <c:pt idx="125">
                  <c:v>0.214139531632817</c:v>
                </c:pt>
                <c:pt idx="126">
                  <c:v>0.255735811041221</c:v>
                </c:pt>
                <c:pt idx="127">
                  <c:v>0.300927701796115</c:v>
                </c:pt>
                <c:pt idx="128">
                  <c:v>0.348942154688914</c:v>
                </c:pt>
                <c:pt idx="129">
                  <c:v>0.398829074604397</c:v>
                </c:pt>
                <c:pt idx="130">
                  <c:v>0.449536780805183</c:v>
                </c:pt>
                <c:pt idx="131">
                  <c:v>0.5</c:v>
                </c:pt>
                <c:pt idx="132">
                  <c:v>0.549225255194867</c:v>
                </c:pt>
                <c:pt idx="133">
                  <c:v>0.596360046552206</c:v>
                </c:pt>
                <c:pt idx="134">
                  <c:v>0.640737213418178</c:v>
                </c:pt>
                <c:pt idx="135">
                  <c:v>0.681892238317263</c:v>
                </c:pt>
                <c:pt idx="136">
                  <c:v>0.719556805497438</c:v>
                </c:pt>
                <c:pt idx="137">
                  <c:v>0.753635287638054</c:v>
                </c:pt>
                <c:pt idx="138">
                  <c:v>0.78417176151515</c:v>
                </c:pt>
                <c:pt idx="139">
                  <c:v>0.811314238293996</c:v>
                </c:pt>
                <c:pt idx="140">
                  <c:v>0.835280937890893</c:v>
                </c:pt>
                <c:pt idx="141">
                  <c:v>0.856331426842716</c:v>
                </c:pt>
                <c:pt idx="142">
                  <c:v>0.874743758927418</c:v>
                </c:pt>
                <c:pt idx="143">
                  <c:v>0.890797591795547</c:v>
                </c:pt>
                <c:pt idx="144">
                  <c:v>0.904762583494801</c:v>
                </c:pt>
                <c:pt idx="145">
                  <c:v>0.916891086833879</c:v>
                </c:pt>
                <c:pt idx="146">
                  <c:v>0.927414124328663</c:v>
                </c:pt>
                <c:pt idx="147">
                  <c:v>0.936539729337986</c:v>
                </c:pt>
                <c:pt idx="148">
                  <c:v>0.944452900064213</c:v>
                </c:pt>
                <c:pt idx="149">
                  <c:v>0.951316583380595</c:v>
                </c:pt>
                <c:pt idx="150">
                  <c:v>0.957273259314597</c:v>
                </c:pt>
                <c:pt idx="151">
                  <c:v>0.96244682411618</c:v>
                </c:pt>
                <c:pt idx="152">
                  <c:v>0.966944568644805</c:v>
                </c:pt>
                <c:pt idx="153">
                  <c:v>0.970859122166378</c:v>
                </c:pt>
                <c:pt idx="154">
                  <c:v>0.974270284066033</c:v>
                </c:pt>
                <c:pt idx="155">
                  <c:v>0.977246702133367</c:v>
                </c:pt>
                <c:pt idx="156">
                  <c:v>0.979847380121734</c:v>
                </c:pt>
                <c:pt idx="157">
                  <c:v>0.982123012617448</c:v>
                </c:pt>
                <c:pt idx="158">
                  <c:v>0.984117154503501</c:v>
                </c:pt>
                <c:pt idx="159">
                  <c:v>0.985867237418208</c:v>
                </c:pt>
                <c:pt idx="160">
                  <c:v>0.987405448000469</c:v>
                </c:pt>
                <c:pt idx="161">
                  <c:v>0.988759483371201</c:v>
                </c:pt>
                <c:pt idx="162">
                  <c:v>0.98995319890573</c:v>
                </c:pt>
                <c:pt idx="163">
                  <c:v>0.991007162362084</c:v>
                </c:pt>
                <c:pt idx="164">
                  <c:v>0.991939127144671</c:v>
                </c:pt>
                <c:pt idx="165">
                  <c:v>0.992764436092121</c:v>
                </c:pt>
                <c:pt idx="166">
                  <c:v>0.993496365798204</c:v>
                </c:pt>
                <c:pt idx="167">
                  <c:v>0.994146420172419</c:v>
                </c:pt>
                <c:pt idx="168">
                  <c:v>0.9947245807564</c:v>
                </c:pt>
                <c:pt idx="169">
                  <c:v>0.995239520247756</c:v>
                </c:pt>
                <c:pt idx="170">
                  <c:v>0.99569878474563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432029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Проверки!$BU$1:$BU$2</c:f>
              <c:strCache>
                <c:ptCount val="1"/>
                <c:pt idx="0">
                  <c:v>Отрицание умножения ⌐(А * В)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</c:v>
                </c:pt>
                <c:pt idx="23">
                  <c:v>0.999596206783377</c:v>
                </c:pt>
                <c:pt idx="24">
                  <c:v>0.999319306621579</c:v>
                </c:pt>
                <c:pt idx="25">
                  <c:v>0.998978457863854</c:v>
                </c:pt>
                <c:pt idx="26">
                  <c:v>0.998560527151552</c:v>
                </c:pt>
                <c:pt idx="27">
                  <c:v>0.998049717325717</c:v>
                </c:pt>
                <c:pt idx="28">
                  <c:v>0.997427028406603</c:v>
                </c:pt>
                <c:pt idx="29">
                  <c:v>0.996669613961872</c:v>
                </c:pt>
                <c:pt idx="30">
                  <c:v>0.995750015968618</c:v>
                </c:pt>
                <c:pt idx="31">
                  <c:v>0.994635260588026</c:v>
                </c:pt>
                <c:pt idx="32">
                  <c:v>0.993285797892294</c:v>
                </c:pt>
                <c:pt idx="33">
                  <c:v>0.991654271436673</c:v>
                </c:pt>
                <c:pt idx="34">
                  <c:v>0.989684110011925</c:v>
                </c:pt>
                <c:pt idx="35">
                  <c:v>0.987307945867597</c:v>
                </c:pt>
                <c:pt idx="36">
                  <c:v>0.984445883784714</c:v>
                </c:pt>
                <c:pt idx="37">
                  <c:v>0.981003676990601</c:v>
                </c:pt>
                <c:pt idx="38">
                  <c:v>0.976870913134452</c:v>
                </c:pt>
                <c:pt idx="39">
                  <c:v>0.971919380747427</c:v>
                </c:pt>
                <c:pt idx="40">
                  <c:v>0.966001877423156</c:v>
                </c:pt>
                <c:pt idx="41">
                  <c:v>0.958951836240776</c:v>
                </c:pt>
                <c:pt idx="42">
                  <c:v>0.950584281367268</c:v>
                </c:pt>
                <c:pt idx="43">
                  <c:v>0.940698760606684</c:v>
                </c:pt>
                <c:pt idx="44">
                  <c:v>0.929085007354978</c:v>
                </c:pt>
                <c:pt idx="45">
                  <c:v>0.915532098618761</c:v>
                </c:pt>
                <c:pt idx="46">
                  <c:v>0.899841716249085</c:v>
                </c:pt>
                <c:pt idx="47">
                  <c:v>0.881845688517841</c:v>
                </c:pt>
                <c:pt idx="48">
                  <c:v>0.861427210889868</c:v>
                </c:pt>
                <c:pt idx="49">
                  <c:v>0.838544018620883</c:v>
                </c:pt>
                <c:pt idx="50">
                  <c:v>0.813250462866445</c:v>
                </c:pt>
                <c:pt idx="51">
                  <c:v>0.785714285714286</c:v>
                </c:pt>
                <c:pt idx="52">
                  <c:v>0.756223431499438</c:v>
                </c:pt>
                <c:pt idx="53">
                  <c:v>0.725179005533438</c:v>
                </c:pt>
                <c:pt idx="54">
                  <c:v>0.693072730067631</c:v>
                </c:pt>
                <c:pt idx="55">
                  <c:v>0.660450598015256</c:v>
                </c:pt>
                <c:pt idx="56">
                  <c:v>0.627867905520611</c:v>
                </c:pt>
                <c:pt idx="57">
                  <c:v>0.595843187696878</c:v>
                </c:pt>
                <c:pt idx="58">
                  <c:v>0.564818848770141</c:v>
                </c:pt>
                <c:pt idx="59">
                  <c:v>0.535134368285383</c:v>
                </c:pt>
                <c:pt idx="60">
                  <c:v>0.507014669954562</c:v>
                </c:pt>
                <c:pt idx="61">
                  <c:v>0.480572799740033</c:v>
                </c:pt>
                <c:pt idx="62">
                  <c:v>0.455823543903072</c:v>
                </c:pt>
                <c:pt idx="63">
                  <c:v>0.432703513525261</c:v>
                </c:pt>
                <c:pt idx="64">
                  <c:v>0.411093407999636</c:v>
                </c:pt>
                <c:pt idx="65">
                  <c:v>0.390839165443332</c:v>
                </c:pt>
                <c:pt idx="66">
                  <c:v>0.371769977199979</c:v>
                </c:pt>
                <c:pt idx="67">
                  <c:v>0.353712294563684</c:v>
                </c:pt>
                <c:pt idx="68">
                  <c:v>0.336499796894086</c:v>
                </c:pt>
                <c:pt idx="69">
                  <c:v>0.319979791277865</c:v>
                </c:pt>
                <c:pt idx="70">
                  <c:v>0.3040167354026</c:v>
                </c:pt>
                <c:pt idx="71">
                  <c:v>0.288493607559755</c:v>
                </c:pt>
                <c:pt idx="72">
                  <c:v>0.273311773836439</c:v>
                </c:pt>
                <c:pt idx="73">
                  <c:v>0.258389883852255</c:v>
                </c:pt>
                <c:pt idx="74">
                  <c:v>0.2436622009976</c:v>
                </c:pt>
                <c:pt idx="75">
                  <c:v>0.229076660890947</c:v>
                </c:pt>
                <c:pt idx="76">
                  <c:v>0.214592860372592</c:v>
                </c:pt>
                <c:pt idx="77">
                  <c:v>0.200180109472841</c:v>
                </c:pt>
                <c:pt idx="78">
                  <c:v>0.185815627756064</c:v>
                </c:pt>
                <c:pt idx="79">
                  <c:v>0.171482930433506</c:v>
                </c:pt>
                <c:pt idx="80">
                  <c:v>0.157170424892581</c:v>
                </c:pt>
                <c:pt idx="81">
                  <c:v>0.14287022161963</c:v>
                </c:pt>
                <c:pt idx="82">
                  <c:v>0.128577152432542</c:v>
                </c:pt>
                <c:pt idx="83">
                  <c:v>0.114287981708481</c:v>
                </c:pt>
                <c:pt idx="84">
                  <c:v>0.100000791674246</c:v>
                </c:pt>
                <c:pt idx="85">
                  <c:v>0.0857145200356541</c:v>
                </c:pt>
                <c:pt idx="86">
                  <c:v>0.0714286267757383</c:v>
                </c:pt>
                <c:pt idx="87">
                  <c:v>0.0571428665714284</c:v>
                </c:pt>
                <c:pt idx="88">
                  <c:v>0.0428571438153665</c:v>
                </c:pt>
                <c:pt idx="89">
                  <c:v>0.0285714286093749</c:v>
                </c:pt>
                <c:pt idx="90">
                  <c:v>0.0142857142858646</c:v>
                </c:pt>
                <c:pt idx="91">
                  <c:v>0</c:v>
                </c:pt>
                <c:pt idx="92">
                  <c:v>1.52544643583497E-013</c:v>
                </c:pt>
                <c:pt idx="93">
                  <c:v>3.90625309876214E-011</c:v>
                </c:pt>
                <c:pt idx="94">
                  <c:v>1.00112917955641E-009</c:v>
                </c:pt>
                <c:pt idx="95">
                  <c:v>9.99999982820299E-009</c:v>
                </c:pt>
                <c:pt idx="96">
                  <c:v>5.96046412226769E-008</c:v>
                </c:pt>
                <c:pt idx="97">
                  <c:v>2.56288996691723E-007</c:v>
                </c:pt>
                <c:pt idx="98">
                  <c:v>8.79638050732545E-007</c:v>
                </c:pt>
                <c:pt idx="99">
                  <c:v>2.5599934464493E-006</c:v>
                </c:pt>
                <c:pt idx="100">
                  <c:v>6.56836521195636E-006</c:v>
                </c:pt>
                <c:pt idx="101">
                  <c:v>1.52585562354091E-005</c:v>
                </c:pt>
                <c:pt idx="102">
                  <c:v>3.27074996728793E-005</c:v>
                </c:pt>
                <c:pt idx="103">
                  <c:v>6.56056956103157E-005</c:v>
                </c:pt>
                <c:pt idx="104">
                  <c:v>0.000124455139025814</c:v>
                </c:pt>
                <c:pt idx="105">
                  <c:v>0.000225136841051188</c:v>
                </c:pt>
                <c:pt idx="106">
                  <c:v>0.000390913201480214</c:v>
                </c:pt>
                <c:pt idx="107">
                  <c:v>0.000654930784561136</c:v>
                </c:pt>
                <c:pt idx="108">
                  <c:v>0.00106328433645297</c:v>
                </c:pt>
                <c:pt idx="109">
                  <c:v>0.00167868980111285</c:v>
                </c:pt>
                <c:pt idx="110">
                  <c:v>0.00258478761864189</c:v>
                </c:pt>
                <c:pt idx="111">
                  <c:v>0.00389105058365757</c:v>
                </c:pt>
                <c:pt idx="112">
                  <c:v>0.0057381934322851</c:v>
                </c:pt>
                <c:pt idx="113">
                  <c:v>0.00830386228022007</c:v>
                </c:pt>
                <c:pt idx="114">
                  <c:v>0.0118082081401281</c:v>
                </c:pt>
                <c:pt idx="115">
                  <c:v>0.0165187091186496</c:v>
                </c:pt>
                <c:pt idx="116">
                  <c:v>0.0227532978666333</c:v>
                </c:pt>
                <c:pt idx="117">
                  <c:v>0.0308804904780283</c:v>
                </c:pt>
                <c:pt idx="118">
                  <c:v>0.0413148502319647</c:v>
                </c:pt>
                <c:pt idx="119">
                  <c:v>0.0545058558754344</c:v>
                </c:pt>
                <c:pt idx="120">
                  <c:v>0.0709182456881722</c:v>
                </c:pt>
                <c:pt idx="121">
                  <c:v>0.0910023995450574</c:v>
                </c:pt>
                <c:pt idx="122">
                  <c:v>0.132851445099563</c:v>
                </c:pt>
                <c:pt idx="123">
                  <c:v>0.177921830230993</c:v>
                </c:pt>
                <c:pt idx="124">
                  <c:v>0.226083249975009</c:v>
                </c:pt>
                <c:pt idx="125">
                  <c:v>0.277008369102192</c:v>
                </c:pt>
                <c:pt idx="126">
                  <c:v>0.330162229937099</c:v>
                </c:pt>
                <c:pt idx="127">
                  <c:v>0.384816377580581</c:v>
                </c:pt>
                <c:pt idx="128">
                  <c:v>0.440090253032466</c:v>
                </c:pt>
                <c:pt idx="129">
                  <c:v>0.495016422667693</c:v>
                </c:pt>
                <c:pt idx="130">
                  <c:v>0.54862016026025</c:v>
                </c:pt>
                <c:pt idx="131">
                  <c:v>0.6</c:v>
                </c:pt>
                <c:pt idx="132">
                  <c:v>0.648395699051997</c:v>
                </c:pt>
                <c:pt idx="133">
                  <c:v>0.693233635379677</c:v>
                </c:pt>
                <c:pt idx="134">
                  <c:v>0.734145537929452</c:v>
                </c:pt>
                <c:pt idx="135">
                  <c:v>0.770962411588429</c:v>
                </c:pt>
                <c:pt idx="136">
                  <c:v>0.803689763848207</c:v>
                </c:pt>
                <c:pt idx="137">
                  <c:v>0.832471995593876</c:v>
                </c:pt>
                <c:pt idx="138">
                  <c:v>0.857553362599999</c:v>
                </c:pt>
                <c:pt idx="139">
                  <c:v>0.879241112508157</c:v>
                </c:pt>
                <c:pt idx="140">
                  <c:v>0.897874181492354</c:v>
                </c:pt>
                <c:pt idx="141">
                  <c:v>0.913798856105629</c:v>
                </c:pt>
                <c:pt idx="142">
                  <c:v>0.927351380177902</c:v>
                </c:pt>
                <c:pt idx="143">
                  <c:v>0.938846651405506</c:v>
                </c:pt>
                <c:pt idx="144">
                  <c:v>0.948571795087193</c:v>
                </c:pt>
                <c:pt idx="145">
                  <c:v>0.956783365153617</c:v>
                </c:pt>
                <c:pt idx="146">
                  <c:v>0.963707062164332</c:v>
                </c:pt>
                <c:pt idx="147">
                  <c:v>0.969539070082233</c:v>
                </c:pt>
                <c:pt idx="148">
                  <c:v>0.974448334029538</c:v>
                </c:pt>
                <c:pt idx="149">
                  <c:v>0.978579296687462</c:v>
                </c:pt>
                <c:pt idx="150">
                  <c:v>0.982054768912131</c:v>
                </c:pt>
                <c:pt idx="151">
                  <c:v>0.984978729646472</c:v>
                </c:pt>
                <c:pt idx="152">
                  <c:v>0.987438936085026</c:v>
                </c:pt>
                <c:pt idx="153">
                  <c:v>0.989509283979896</c:v>
                </c:pt>
                <c:pt idx="154">
                  <c:v>0.991251896582451</c:v>
                </c:pt>
                <c:pt idx="155">
                  <c:v>0.992718944682677</c:v>
                </c:pt>
                <c:pt idx="156">
                  <c:v>0.99395421403652</c:v>
                </c:pt>
                <c:pt idx="157">
                  <c:v>0.994994443532886</c:v>
                </c:pt>
                <c:pt idx="158">
                  <c:v>0.99587046017091</c:v>
                </c:pt>
                <c:pt idx="159">
                  <c:v>0.99660813698037</c:v>
                </c:pt>
                <c:pt idx="160">
                  <c:v>0.997229198560103</c:v>
                </c:pt>
                <c:pt idx="161">
                  <c:v>0.99775189667424</c:v>
                </c:pt>
                <c:pt idx="162">
                  <c:v>0.998191575803031</c:v>
                </c:pt>
                <c:pt idx="163">
                  <c:v>0.998561145977933</c:v>
                </c:pt>
                <c:pt idx="164">
                  <c:v>0.998871477800254</c:v>
                </c:pt>
                <c:pt idx="165">
                  <c:v>0.999131732331055</c:v>
                </c:pt>
                <c:pt idx="166">
                  <c:v>0.999349636579821</c:v>
                </c:pt>
                <c:pt idx="167">
                  <c:v>0.999531713613794</c:v>
                </c:pt>
                <c:pt idx="168">
                  <c:v>0.999683474845384</c:v>
                </c:pt>
                <c:pt idx="169">
                  <c:v>0.99980958080991</c:v>
                </c:pt>
                <c:pt idx="170">
                  <c:v>0.999913975694913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Проверки!$BV$1:$BV$2</c:f>
              <c:strCache>
                <c:ptCount val="1"/>
                <c:pt idx="0">
                  <c:v>⌐А + ⌐В</c:v>
                </c:pt>
              </c:strCache>
            </c:strRef>
          </c:tx>
          <c:spPr>
            <a:solidFill>
              <a:srgbClr val="7030A0"/>
            </a:solidFill>
            <a:ln cap="rnd" w="2844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</c:v>
                </c:pt>
                <c:pt idx="23">
                  <c:v>0.999596206783377</c:v>
                </c:pt>
                <c:pt idx="24">
                  <c:v>0.999319306621579</c:v>
                </c:pt>
                <c:pt idx="25">
                  <c:v>0.998978457863854</c:v>
                </c:pt>
                <c:pt idx="26">
                  <c:v>0.998560527151552</c:v>
                </c:pt>
                <c:pt idx="27">
                  <c:v>0.998049717325717</c:v>
                </c:pt>
                <c:pt idx="28">
                  <c:v>0.997427028406604</c:v>
                </c:pt>
                <c:pt idx="29">
                  <c:v>0.996669613961872</c:v>
                </c:pt>
                <c:pt idx="30">
                  <c:v>0.995750015968618</c:v>
                </c:pt>
                <c:pt idx="31">
                  <c:v>0.994635260588026</c:v>
                </c:pt>
                <c:pt idx="32">
                  <c:v>0.993285797892294</c:v>
                </c:pt>
                <c:pt idx="33">
                  <c:v>0.991654271436673</c:v>
                </c:pt>
                <c:pt idx="34">
                  <c:v>0.989684110011925</c:v>
                </c:pt>
                <c:pt idx="35">
                  <c:v>0.987307945867597</c:v>
                </c:pt>
                <c:pt idx="36">
                  <c:v>0.984445883784714</c:v>
                </c:pt>
                <c:pt idx="37">
                  <c:v>0.981003676990601</c:v>
                </c:pt>
                <c:pt idx="38">
                  <c:v>0.976870913134452</c:v>
                </c:pt>
                <c:pt idx="39">
                  <c:v>0.971919380747426</c:v>
                </c:pt>
                <c:pt idx="40">
                  <c:v>0.966001877423156</c:v>
                </c:pt>
                <c:pt idx="41">
                  <c:v>0.958951836240776</c:v>
                </c:pt>
                <c:pt idx="42">
                  <c:v>0.950584281367268</c:v>
                </c:pt>
                <c:pt idx="43">
                  <c:v>0.940698760606684</c:v>
                </c:pt>
                <c:pt idx="44">
                  <c:v>0.929085007354978</c:v>
                </c:pt>
                <c:pt idx="45">
                  <c:v>0.915532098618761</c:v>
                </c:pt>
                <c:pt idx="46">
                  <c:v>0.899841716249085</c:v>
                </c:pt>
                <c:pt idx="47">
                  <c:v>0.881845688517841</c:v>
                </c:pt>
                <c:pt idx="48">
                  <c:v>0.861427210889869</c:v>
                </c:pt>
                <c:pt idx="49">
                  <c:v>0.838544018620883</c:v>
                </c:pt>
                <c:pt idx="50">
                  <c:v>0.813250462866445</c:v>
                </c:pt>
                <c:pt idx="51">
                  <c:v>0.785714285714286</c:v>
                </c:pt>
                <c:pt idx="52">
                  <c:v>0.756223431499438</c:v>
                </c:pt>
                <c:pt idx="53">
                  <c:v>0.725179005533438</c:v>
                </c:pt>
                <c:pt idx="54">
                  <c:v>0.693072730067631</c:v>
                </c:pt>
                <c:pt idx="55">
                  <c:v>0.660450598015256</c:v>
                </c:pt>
                <c:pt idx="56">
                  <c:v>0.627867905520611</c:v>
                </c:pt>
                <c:pt idx="57">
                  <c:v>0.595843187696878</c:v>
                </c:pt>
                <c:pt idx="58">
                  <c:v>0.564818848770141</c:v>
                </c:pt>
                <c:pt idx="59">
                  <c:v>0.535134368285383</c:v>
                </c:pt>
                <c:pt idx="60">
                  <c:v>0.507014669954562</c:v>
                </c:pt>
                <c:pt idx="61">
                  <c:v>0.480572799740033</c:v>
                </c:pt>
                <c:pt idx="62">
                  <c:v>0.455823543903072</c:v>
                </c:pt>
                <c:pt idx="63">
                  <c:v>0.432703513525261</c:v>
                </c:pt>
                <c:pt idx="64">
                  <c:v>0.411093407999636</c:v>
                </c:pt>
                <c:pt idx="65">
                  <c:v>0.390839165443332</c:v>
                </c:pt>
                <c:pt idx="66">
                  <c:v>0.371769977199979</c:v>
                </c:pt>
                <c:pt idx="67">
                  <c:v>0.353712294563684</c:v>
                </c:pt>
                <c:pt idx="68">
                  <c:v>0.336499796894086</c:v>
                </c:pt>
                <c:pt idx="69">
                  <c:v>0.319979791277865</c:v>
                </c:pt>
                <c:pt idx="70">
                  <c:v>0.3040167354026</c:v>
                </c:pt>
                <c:pt idx="71">
                  <c:v>0.288493607559755</c:v>
                </c:pt>
                <c:pt idx="72">
                  <c:v>0.273311773836439</c:v>
                </c:pt>
                <c:pt idx="73">
                  <c:v>0.258389883852255</c:v>
                </c:pt>
                <c:pt idx="74">
                  <c:v>0.2436622009976</c:v>
                </c:pt>
                <c:pt idx="75">
                  <c:v>0.229076660890947</c:v>
                </c:pt>
                <c:pt idx="76">
                  <c:v>0.214592860372592</c:v>
                </c:pt>
                <c:pt idx="77">
                  <c:v>0.200180109472841</c:v>
                </c:pt>
                <c:pt idx="78">
                  <c:v>0.185815627756064</c:v>
                </c:pt>
                <c:pt idx="79">
                  <c:v>0.171482930433506</c:v>
                </c:pt>
                <c:pt idx="80">
                  <c:v>0.157170424892581</c:v>
                </c:pt>
                <c:pt idx="81">
                  <c:v>0.14287022161963</c:v>
                </c:pt>
                <c:pt idx="82">
                  <c:v>0.128577152432542</c:v>
                </c:pt>
                <c:pt idx="83">
                  <c:v>0.114287981708481</c:v>
                </c:pt>
                <c:pt idx="84">
                  <c:v>0.100000791674246</c:v>
                </c:pt>
                <c:pt idx="85">
                  <c:v>0.085714520035654</c:v>
                </c:pt>
                <c:pt idx="86">
                  <c:v>0.0714286267757383</c:v>
                </c:pt>
                <c:pt idx="87">
                  <c:v>0.0571428665714284</c:v>
                </c:pt>
                <c:pt idx="88">
                  <c:v>0.0428571438153666</c:v>
                </c:pt>
                <c:pt idx="89">
                  <c:v>0.0285714286093749</c:v>
                </c:pt>
                <c:pt idx="90">
                  <c:v>0.0142857142858646</c:v>
                </c:pt>
                <c:pt idx="91">
                  <c:v>0</c:v>
                </c:pt>
                <c:pt idx="92">
                  <c:v>1.52544643583497E-013</c:v>
                </c:pt>
                <c:pt idx="93">
                  <c:v>3.90625309876214E-011</c:v>
                </c:pt>
                <c:pt idx="94">
                  <c:v>1.00112917955641E-009</c:v>
                </c:pt>
                <c:pt idx="95">
                  <c:v>9.99999982820299E-009</c:v>
                </c:pt>
                <c:pt idx="96">
                  <c:v>5.96046412226769E-008</c:v>
                </c:pt>
                <c:pt idx="97">
                  <c:v>2.56288996691723E-007</c:v>
                </c:pt>
                <c:pt idx="98">
                  <c:v>8.79638050732545E-007</c:v>
                </c:pt>
                <c:pt idx="99">
                  <c:v>2.5599934464493E-006</c:v>
                </c:pt>
                <c:pt idx="100">
                  <c:v>6.56836521195636E-006</c:v>
                </c:pt>
                <c:pt idx="101">
                  <c:v>1.52585562354091E-005</c:v>
                </c:pt>
                <c:pt idx="102">
                  <c:v>3.27074996728793E-005</c:v>
                </c:pt>
                <c:pt idx="103">
                  <c:v>6.56056956103157E-005</c:v>
                </c:pt>
                <c:pt idx="104">
                  <c:v>0.000124455139025814</c:v>
                </c:pt>
                <c:pt idx="105">
                  <c:v>0.000225136841051188</c:v>
                </c:pt>
                <c:pt idx="106">
                  <c:v>0.000390913201480214</c:v>
                </c:pt>
                <c:pt idx="107">
                  <c:v>0.000654930784561136</c:v>
                </c:pt>
                <c:pt idx="108">
                  <c:v>0.00106328433645297</c:v>
                </c:pt>
                <c:pt idx="109">
                  <c:v>0.00167868980111285</c:v>
                </c:pt>
                <c:pt idx="110">
                  <c:v>0.00258478761864189</c:v>
                </c:pt>
                <c:pt idx="111">
                  <c:v>0.00389105058365757</c:v>
                </c:pt>
                <c:pt idx="112">
                  <c:v>0.0057381934322851</c:v>
                </c:pt>
                <c:pt idx="113">
                  <c:v>0.00830386228022007</c:v>
                </c:pt>
                <c:pt idx="114">
                  <c:v>0.0118082081401281</c:v>
                </c:pt>
                <c:pt idx="115">
                  <c:v>0.0165187091186496</c:v>
                </c:pt>
                <c:pt idx="116">
                  <c:v>0.0227532978666333</c:v>
                </c:pt>
                <c:pt idx="117">
                  <c:v>0.0308804904780283</c:v>
                </c:pt>
                <c:pt idx="118">
                  <c:v>0.0413148502319647</c:v>
                </c:pt>
                <c:pt idx="119">
                  <c:v>0.0545058558754344</c:v>
                </c:pt>
                <c:pt idx="120">
                  <c:v>0.0709182456881722</c:v>
                </c:pt>
                <c:pt idx="121">
                  <c:v>0.0910023995450574</c:v>
                </c:pt>
                <c:pt idx="122">
                  <c:v>0.132851445099563</c:v>
                </c:pt>
                <c:pt idx="123">
                  <c:v>0.177921830230993</c:v>
                </c:pt>
                <c:pt idx="124">
                  <c:v>0.226083249975009</c:v>
                </c:pt>
                <c:pt idx="125">
                  <c:v>0.277008369102192</c:v>
                </c:pt>
                <c:pt idx="126">
                  <c:v>0.330162229937099</c:v>
                </c:pt>
                <c:pt idx="127">
                  <c:v>0.384816377580581</c:v>
                </c:pt>
                <c:pt idx="128">
                  <c:v>0.440090253032466</c:v>
                </c:pt>
                <c:pt idx="129">
                  <c:v>0.495016422667693</c:v>
                </c:pt>
                <c:pt idx="130">
                  <c:v>0.54862016026025</c:v>
                </c:pt>
                <c:pt idx="131">
                  <c:v>0.6</c:v>
                </c:pt>
                <c:pt idx="132">
                  <c:v>0.648395699051997</c:v>
                </c:pt>
                <c:pt idx="133">
                  <c:v>0.693233635379677</c:v>
                </c:pt>
                <c:pt idx="134">
                  <c:v>0.734145537929452</c:v>
                </c:pt>
                <c:pt idx="135">
                  <c:v>0.770962411588429</c:v>
                </c:pt>
                <c:pt idx="136">
                  <c:v>0.803689763848207</c:v>
                </c:pt>
                <c:pt idx="137">
                  <c:v>0.832471995593877</c:v>
                </c:pt>
                <c:pt idx="138">
                  <c:v>0.857553362599999</c:v>
                </c:pt>
                <c:pt idx="139">
                  <c:v>0.879241112508157</c:v>
                </c:pt>
                <c:pt idx="140">
                  <c:v>0.897874181492353</c:v>
                </c:pt>
                <c:pt idx="141">
                  <c:v>0.913798856105629</c:v>
                </c:pt>
                <c:pt idx="142">
                  <c:v>0.927351380177902</c:v>
                </c:pt>
                <c:pt idx="143">
                  <c:v>0.938846651405506</c:v>
                </c:pt>
                <c:pt idx="144">
                  <c:v>0.948571795087193</c:v>
                </c:pt>
                <c:pt idx="145">
                  <c:v>0.956783365153617</c:v>
                </c:pt>
                <c:pt idx="146">
                  <c:v>0.963707062164332</c:v>
                </c:pt>
                <c:pt idx="147">
                  <c:v>0.969539070082233</c:v>
                </c:pt>
                <c:pt idx="148">
                  <c:v>0.974448334029538</c:v>
                </c:pt>
                <c:pt idx="149">
                  <c:v>0.978579296687462</c:v>
                </c:pt>
                <c:pt idx="150">
                  <c:v>0.982054768912131</c:v>
                </c:pt>
                <c:pt idx="151">
                  <c:v>0.984978729646472</c:v>
                </c:pt>
                <c:pt idx="152">
                  <c:v>0.987438936085026</c:v>
                </c:pt>
                <c:pt idx="153">
                  <c:v>0.989509283979896</c:v>
                </c:pt>
                <c:pt idx="154">
                  <c:v>0.991251896582452</c:v>
                </c:pt>
                <c:pt idx="155">
                  <c:v>0.992718944682677</c:v>
                </c:pt>
                <c:pt idx="156">
                  <c:v>0.99395421403652</c:v>
                </c:pt>
                <c:pt idx="157">
                  <c:v>0.994994443532886</c:v>
                </c:pt>
                <c:pt idx="158">
                  <c:v>0.99587046017091</c:v>
                </c:pt>
                <c:pt idx="159">
                  <c:v>0.99660813698037</c:v>
                </c:pt>
                <c:pt idx="160">
                  <c:v>0.997229198560103</c:v>
                </c:pt>
                <c:pt idx="161">
                  <c:v>0.99775189667424</c:v>
                </c:pt>
                <c:pt idx="162">
                  <c:v>0.998191575803031</c:v>
                </c:pt>
                <c:pt idx="163">
                  <c:v>0.998561145977933</c:v>
                </c:pt>
                <c:pt idx="164">
                  <c:v>0.998871477800254</c:v>
                </c:pt>
                <c:pt idx="165">
                  <c:v>0.999131732331054</c:v>
                </c:pt>
                <c:pt idx="166">
                  <c:v>0.999349636579821</c:v>
                </c:pt>
                <c:pt idx="167">
                  <c:v>0.999531713613794</c:v>
                </c:pt>
                <c:pt idx="168">
                  <c:v>0.999683474845384</c:v>
                </c:pt>
                <c:pt idx="169">
                  <c:v>0.99980958080991</c:v>
                </c:pt>
                <c:pt idx="170">
                  <c:v>0.999913975694913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2176672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1"/>
                <c:pt idx="0">
                  <c:v>Исходные функции 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</c:v>
                </c:pt>
                <c:pt idx="25">
                  <c:v>0.0571428571428571</c:v>
                </c:pt>
                <c:pt idx="26">
                  <c:v>0.0714285714285714</c:v>
                </c:pt>
                <c:pt idx="27">
                  <c:v>0.0857142857142857</c:v>
                </c:pt>
                <c:pt idx="28">
                  <c:v>0.1</c:v>
                </c:pt>
                <c:pt idx="29">
                  <c:v>0.114285714285714</c:v>
                </c:pt>
                <c:pt idx="30">
                  <c:v>0.128571428571429</c:v>
                </c:pt>
                <c:pt idx="31">
                  <c:v>0.142857142857143</c:v>
                </c:pt>
                <c:pt idx="32">
                  <c:v>0.157142857142857</c:v>
                </c:pt>
                <c:pt idx="33">
                  <c:v>0.171428571428571</c:v>
                </c:pt>
                <c:pt idx="34">
                  <c:v>0.185714285714286</c:v>
                </c:pt>
                <c:pt idx="35">
                  <c:v>0.2</c:v>
                </c:pt>
                <c:pt idx="36">
                  <c:v>0.214285714285714</c:v>
                </c:pt>
                <c:pt idx="37">
                  <c:v>0.228571428571429</c:v>
                </c:pt>
                <c:pt idx="38">
                  <c:v>0.242857142857143</c:v>
                </c:pt>
                <c:pt idx="39">
                  <c:v>0.257142857142857</c:v>
                </c:pt>
                <c:pt idx="40">
                  <c:v>0.271428571428571</c:v>
                </c:pt>
                <c:pt idx="41">
                  <c:v>0.285714285714286</c:v>
                </c:pt>
                <c:pt idx="42">
                  <c:v>0.3</c:v>
                </c:pt>
                <c:pt idx="43">
                  <c:v>0.314285714285714</c:v>
                </c:pt>
                <c:pt idx="44">
                  <c:v>0.328571428571429</c:v>
                </c:pt>
                <c:pt idx="45">
                  <c:v>0.342857142857143</c:v>
                </c:pt>
                <c:pt idx="46">
                  <c:v>0.357142857142857</c:v>
                </c:pt>
                <c:pt idx="47">
                  <c:v>0.371428571428571</c:v>
                </c:pt>
                <c:pt idx="48">
                  <c:v>0.385714285714286</c:v>
                </c:pt>
                <c:pt idx="49">
                  <c:v>0.4</c:v>
                </c:pt>
                <c:pt idx="50">
                  <c:v>0.414285714285714</c:v>
                </c:pt>
                <c:pt idx="51">
                  <c:v>0.428571428571429</c:v>
                </c:pt>
                <c:pt idx="52">
                  <c:v>0.442857142857143</c:v>
                </c:pt>
                <c:pt idx="53">
                  <c:v>0.457142857142857</c:v>
                </c:pt>
                <c:pt idx="54">
                  <c:v>0.471428571428571</c:v>
                </c:pt>
                <c:pt idx="55">
                  <c:v>0.485714285714286</c:v>
                </c:pt>
                <c:pt idx="56">
                  <c:v>0.5</c:v>
                </c:pt>
                <c:pt idx="57">
                  <c:v>0.514285714285714</c:v>
                </c:pt>
                <c:pt idx="58">
                  <c:v>0.528571428571429</c:v>
                </c:pt>
                <c:pt idx="59">
                  <c:v>0.542857142857143</c:v>
                </c:pt>
                <c:pt idx="60">
                  <c:v>0.557142857142857</c:v>
                </c:pt>
                <c:pt idx="61">
                  <c:v>0.571428571428571</c:v>
                </c:pt>
                <c:pt idx="62">
                  <c:v>0.585714285714286</c:v>
                </c:pt>
                <c:pt idx="63">
                  <c:v>0.6</c:v>
                </c:pt>
                <c:pt idx="64">
                  <c:v>0.614285714285714</c:v>
                </c:pt>
                <c:pt idx="65">
                  <c:v>0.628571428571429</c:v>
                </c:pt>
                <c:pt idx="66">
                  <c:v>0.642857142857143</c:v>
                </c:pt>
                <c:pt idx="67">
                  <c:v>0.657142857142857</c:v>
                </c:pt>
                <c:pt idx="68">
                  <c:v>0.671428571428572</c:v>
                </c:pt>
                <c:pt idx="69">
                  <c:v>0.685714285714286</c:v>
                </c:pt>
                <c:pt idx="70">
                  <c:v>0.7</c:v>
                </c:pt>
                <c:pt idx="71">
                  <c:v>0.714285714285714</c:v>
                </c:pt>
                <c:pt idx="72">
                  <c:v>0.728571428571429</c:v>
                </c:pt>
                <c:pt idx="73">
                  <c:v>0.742857142857143</c:v>
                </c:pt>
                <c:pt idx="74">
                  <c:v>0.757142857142857</c:v>
                </c:pt>
                <c:pt idx="75">
                  <c:v>0.771428571428572</c:v>
                </c:pt>
                <c:pt idx="76">
                  <c:v>0.785714285714286</c:v>
                </c:pt>
                <c:pt idx="77">
                  <c:v>0.8</c:v>
                </c:pt>
                <c:pt idx="78">
                  <c:v>0.814285714285714</c:v>
                </c:pt>
                <c:pt idx="79">
                  <c:v>0.828571428571429</c:v>
                </c:pt>
                <c:pt idx="80">
                  <c:v>0.842857142857143</c:v>
                </c:pt>
                <c:pt idx="81">
                  <c:v>0.857142857142857</c:v>
                </c:pt>
                <c:pt idx="82">
                  <c:v>0.871428571428571</c:v>
                </c:pt>
                <c:pt idx="83">
                  <c:v>0.885714285714286</c:v>
                </c:pt>
                <c:pt idx="84">
                  <c:v>0.9</c:v>
                </c:pt>
                <c:pt idx="85">
                  <c:v>0.914285714285714</c:v>
                </c:pt>
                <c:pt idx="86">
                  <c:v>0.928571428571429</c:v>
                </c:pt>
                <c:pt idx="87">
                  <c:v>0.942857142857143</c:v>
                </c:pt>
                <c:pt idx="88">
                  <c:v>0.957142857142857</c:v>
                </c:pt>
                <c:pt idx="89">
                  <c:v>0.971428571428572</c:v>
                </c:pt>
                <c:pt idx="90">
                  <c:v>0.985714285714286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</c:v>
                </c:pt>
                <c:pt idx="123">
                  <c:v>0.96</c:v>
                </c:pt>
                <c:pt idx="124">
                  <c:v>0.94</c:v>
                </c:pt>
                <c:pt idx="125">
                  <c:v>0.92</c:v>
                </c:pt>
                <c:pt idx="126">
                  <c:v>0.9</c:v>
                </c:pt>
                <c:pt idx="127">
                  <c:v>0.88</c:v>
                </c:pt>
                <c:pt idx="128">
                  <c:v>0.86</c:v>
                </c:pt>
                <c:pt idx="129">
                  <c:v>0.84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</c:v>
                </c:pt>
                <c:pt idx="134">
                  <c:v>0.74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</c:v>
                </c:pt>
                <c:pt idx="139">
                  <c:v>0.64</c:v>
                </c:pt>
                <c:pt idx="140">
                  <c:v>0.62</c:v>
                </c:pt>
                <c:pt idx="141">
                  <c:v>0.6</c:v>
                </c:pt>
                <c:pt idx="142">
                  <c:v>0.58</c:v>
                </c:pt>
                <c:pt idx="143">
                  <c:v>0.56</c:v>
                </c:pt>
                <c:pt idx="144">
                  <c:v>0.54</c:v>
                </c:pt>
                <c:pt idx="145">
                  <c:v>0.52</c:v>
                </c:pt>
                <c:pt idx="146">
                  <c:v>0.5</c:v>
                </c:pt>
                <c:pt idx="147">
                  <c:v>0.48</c:v>
                </c:pt>
                <c:pt idx="148">
                  <c:v>0.46</c:v>
                </c:pt>
                <c:pt idx="149">
                  <c:v>0.44</c:v>
                </c:pt>
                <c:pt idx="150">
                  <c:v>0.42</c:v>
                </c:pt>
                <c:pt idx="151">
                  <c:v>0.4</c:v>
                </c:pt>
                <c:pt idx="152">
                  <c:v>0.38</c:v>
                </c:pt>
                <c:pt idx="153">
                  <c:v>0.36</c:v>
                </c:pt>
                <c:pt idx="154">
                  <c:v>0.34</c:v>
                </c:pt>
                <c:pt idx="155">
                  <c:v>0.32</c:v>
                </c:pt>
                <c:pt idx="156">
                  <c:v>0.3</c:v>
                </c:pt>
                <c:pt idx="157">
                  <c:v>0.28</c:v>
                </c:pt>
                <c:pt idx="158">
                  <c:v>0.26</c:v>
                </c:pt>
                <c:pt idx="159">
                  <c:v>0.24</c:v>
                </c:pt>
                <c:pt idx="160">
                  <c:v>0.22</c:v>
                </c:pt>
                <c:pt idx="161">
                  <c:v>0.2</c:v>
                </c:pt>
                <c:pt idx="162">
                  <c:v>0.18</c:v>
                </c:pt>
                <c:pt idx="163">
                  <c:v>0.16</c:v>
                </c:pt>
                <c:pt idx="164">
                  <c:v>0.14</c:v>
                </c:pt>
                <c:pt idx="165">
                  <c:v>0.12</c:v>
                </c:pt>
                <c:pt idx="166">
                  <c:v>0.1</c:v>
                </c:pt>
                <c:pt idx="167">
                  <c:v>0.0799999999999997</c:v>
                </c:pt>
                <c:pt idx="168">
                  <c:v>0.0600000000000001</c:v>
                </c:pt>
                <c:pt idx="169">
                  <c:v>0.0399999999999999</c:v>
                </c:pt>
                <c:pt idx="170">
                  <c:v>0.0200000000000003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0.00152012454369995</c:v>
                </c:pt>
                <c:pt idx="2">
                  <c:v>0.00166202468126005</c:v>
                </c:pt>
                <c:pt idx="3">
                  <c:v>0.00181897973725723</c:v>
                </c:pt>
                <c:pt idx="4">
                  <c:v>0.00199278108518121</c:v>
                </c:pt>
                <c:pt idx="5">
                  <c:v>0.002185456418354</c:v>
                </c:pt>
                <c:pt idx="6">
                  <c:v>0.00239930394670334</c:v>
                </c:pt>
                <c:pt idx="7">
                  <c:v>0.00263693196359661</c:v>
                </c:pt>
                <c:pt idx="8">
                  <c:v>0.00290130468700203</c:v>
                </c:pt>
                <c:pt idx="9">
                  <c:v>0.00319579544009615</c:v>
                </c:pt>
                <c:pt idx="10">
                  <c:v>0.00352424842686474</c:v>
                </c:pt>
                <c:pt idx="11">
                  <c:v>0.00389105058365759</c:v>
                </c:pt>
                <c:pt idx="12">
                  <c:v>0.00430121525436983</c:v>
                </c:pt>
                <c:pt idx="13">
                  <c:v>0.00476047975224407</c:v>
                </c:pt>
                <c:pt idx="14">
                  <c:v>0.00527541924359968</c:v>
                </c:pt>
                <c:pt idx="15">
                  <c:v>0.00585357982758066</c:v>
                </c:pt>
                <c:pt idx="16">
                  <c:v>0.00650363420179567</c:v>
                </c:pt>
                <c:pt idx="17">
                  <c:v>0.00723556390787927</c:v>
                </c:pt>
                <c:pt idx="18">
                  <c:v>0.00806087285532923</c:v>
                </c:pt>
                <c:pt idx="19">
                  <c:v>0.00899283763791646</c:v>
                </c:pt>
                <c:pt idx="20">
                  <c:v>0.0100468010942699</c:v>
                </c:pt>
                <c:pt idx="21">
                  <c:v>0.0112405166287986</c:v>
                </c:pt>
                <c:pt idx="22">
                  <c:v>0.0125945519995307</c:v>
                </c:pt>
                <c:pt idx="23">
                  <c:v>0.0141327625817918</c:v>
                </c:pt>
                <c:pt idx="24">
                  <c:v>0.0158828454964986</c:v>
                </c:pt>
                <c:pt idx="25">
                  <c:v>0.017876987382552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</c:v>
                </c:pt>
                <c:pt idx="29">
                  <c:v>0.029140877833622</c:v>
                </c:pt>
                <c:pt idx="30">
                  <c:v>0.0330554313551955</c:v>
                </c:pt>
                <c:pt idx="31">
                  <c:v>0.0375531758838199</c:v>
                </c:pt>
                <c:pt idx="32">
                  <c:v>0.0427267406854035</c:v>
                </c:pt>
                <c:pt idx="33">
                  <c:v>0.0486834166194049</c:v>
                </c:pt>
                <c:pt idx="34">
                  <c:v>0.055547099935787</c:v>
                </c:pt>
                <c:pt idx="35">
                  <c:v>0.0634602706620143</c:v>
                </c:pt>
                <c:pt idx="36">
                  <c:v>0.0725858756713366</c:v>
                </c:pt>
                <c:pt idx="37">
                  <c:v>0.0831089131661212</c:v>
                </c:pt>
                <c:pt idx="38">
                  <c:v>0.095237416505199</c:v>
                </c:pt>
                <c:pt idx="39">
                  <c:v>0.109202408204453</c:v>
                </c:pt>
                <c:pt idx="40">
                  <c:v>0.125256241072582</c:v>
                </c:pt>
                <c:pt idx="41">
                  <c:v>0.143668573157284</c:v>
                </c:pt>
                <c:pt idx="42">
                  <c:v>0.164719062109107</c:v>
                </c:pt>
                <c:pt idx="43">
                  <c:v>0.188685761706004</c:v>
                </c:pt>
                <c:pt idx="44">
                  <c:v>0.21582823848485</c:v>
                </c:pt>
                <c:pt idx="45">
                  <c:v>0.246364712361946</c:v>
                </c:pt>
                <c:pt idx="46">
                  <c:v>0.280443194502562</c:v>
                </c:pt>
                <c:pt idx="47">
                  <c:v>0.318107761682737</c:v>
                </c:pt>
                <c:pt idx="48">
                  <c:v>0.359262786581823</c:v>
                </c:pt>
                <c:pt idx="49">
                  <c:v>0.403639953447793</c:v>
                </c:pt>
                <c:pt idx="50">
                  <c:v>0.450774744805133</c:v>
                </c:pt>
                <c:pt idx="51">
                  <c:v>0.5</c:v>
                </c:pt>
                <c:pt idx="52">
                  <c:v>0.550463219194817</c:v>
                </c:pt>
                <c:pt idx="53">
                  <c:v>0.601170925395604</c:v>
                </c:pt>
                <c:pt idx="54">
                  <c:v>0.651057845311086</c:v>
                </c:pt>
                <c:pt idx="55">
                  <c:v>0.699072298203886</c:v>
                </c:pt>
                <c:pt idx="56">
                  <c:v>0.744264188958779</c:v>
                </c:pt>
                <c:pt idx="57">
                  <c:v>0.785860468367183</c:v>
                </c:pt>
                <c:pt idx="58">
                  <c:v>0.823315691515949</c:v>
                </c:pt>
                <c:pt idx="59">
                  <c:v>0.856331426842716</c:v>
                </c:pt>
                <c:pt idx="60">
                  <c:v>0.884845464184119</c:v>
                </c:pt>
                <c:pt idx="61">
                  <c:v>0.908997600454943</c:v>
                </c:pt>
                <c:pt idx="62">
                  <c:v>0.929081754311828</c:v>
                </c:pt>
                <c:pt idx="63">
                  <c:v>0.945494144124566</c:v>
                </c:pt>
                <c:pt idx="64">
                  <c:v>0.958685149768035</c:v>
                </c:pt>
                <c:pt idx="65">
                  <c:v>0.969119509521972</c:v>
                </c:pt>
                <c:pt idx="66">
                  <c:v>0.977246702133367</c:v>
                </c:pt>
                <c:pt idx="67">
                  <c:v>0.98348129088135</c:v>
                </c:pt>
                <c:pt idx="68">
                  <c:v>0.988191791859872</c:v>
                </c:pt>
                <c:pt idx="69">
                  <c:v>0.99169613771978</c:v>
                </c:pt>
                <c:pt idx="70">
                  <c:v>0.994261806567715</c:v>
                </c:pt>
                <c:pt idx="71">
                  <c:v>0.996108949416342</c:v>
                </c:pt>
                <c:pt idx="72">
                  <c:v>0.997415212381358</c:v>
                </c:pt>
                <c:pt idx="73">
                  <c:v>0.998321310198887</c:v>
                </c:pt>
                <c:pt idx="74">
                  <c:v>0.998936715663547</c:v>
                </c:pt>
                <c:pt idx="75">
                  <c:v>0.999345069215439</c:v>
                </c:pt>
                <c:pt idx="76">
                  <c:v>0.99960908679852</c:v>
                </c:pt>
                <c:pt idx="77">
                  <c:v>0.999774863158949</c:v>
                </c:pt>
                <c:pt idx="78">
                  <c:v>0.999875544860974</c:v>
                </c:pt>
                <c:pt idx="79">
                  <c:v>0.99993439430439</c:v>
                </c:pt>
                <c:pt idx="80">
                  <c:v>0.999967292500327</c:v>
                </c:pt>
                <c:pt idx="81">
                  <c:v>0.999984741443765</c:v>
                </c:pt>
                <c:pt idx="82">
                  <c:v>0.999993431634788</c:v>
                </c:pt>
                <c:pt idx="83">
                  <c:v>0.999997440006554</c:v>
                </c:pt>
                <c:pt idx="84">
                  <c:v>0.999999120361949</c:v>
                </c:pt>
                <c:pt idx="85">
                  <c:v>0.999999743711003</c:v>
                </c:pt>
                <c:pt idx="86">
                  <c:v>0.999999940395359</c:v>
                </c:pt>
                <c:pt idx="87">
                  <c:v>0.99999999</c:v>
                </c:pt>
                <c:pt idx="88">
                  <c:v>0.999999998998871</c:v>
                </c:pt>
                <c:pt idx="89">
                  <c:v>0.999999999960938</c:v>
                </c:pt>
                <c:pt idx="90">
                  <c:v>0.999999999999848</c:v>
                </c:pt>
                <c:pt idx="91">
                  <c:v>1</c:v>
                </c:pt>
                <c:pt idx="92">
                  <c:v>0.999999999999848</c:v>
                </c:pt>
                <c:pt idx="93">
                  <c:v>0.999999999960938</c:v>
                </c:pt>
                <c:pt idx="94">
                  <c:v>0.999999998998871</c:v>
                </c:pt>
                <c:pt idx="95">
                  <c:v>0.99999999</c:v>
                </c:pt>
                <c:pt idx="96">
                  <c:v>0.999999940395359</c:v>
                </c:pt>
                <c:pt idx="97">
                  <c:v>0.999999743711003</c:v>
                </c:pt>
                <c:pt idx="98">
                  <c:v>0.999999120361949</c:v>
                </c:pt>
                <c:pt idx="99">
                  <c:v>0.999997440006554</c:v>
                </c:pt>
                <c:pt idx="100">
                  <c:v>0.999993431634788</c:v>
                </c:pt>
                <c:pt idx="101">
                  <c:v>0.999984741443765</c:v>
                </c:pt>
                <c:pt idx="102">
                  <c:v>0.999967292500327</c:v>
                </c:pt>
                <c:pt idx="103">
                  <c:v>0.99993439430439</c:v>
                </c:pt>
                <c:pt idx="104">
                  <c:v>0.999875544860974</c:v>
                </c:pt>
                <c:pt idx="105">
                  <c:v>0.999774863158949</c:v>
                </c:pt>
                <c:pt idx="106">
                  <c:v>0.99960908679852</c:v>
                </c:pt>
                <c:pt idx="107">
                  <c:v>0.999345069215439</c:v>
                </c:pt>
                <c:pt idx="108">
                  <c:v>0.998936715663547</c:v>
                </c:pt>
                <c:pt idx="109">
                  <c:v>0.998321310198887</c:v>
                </c:pt>
                <c:pt idx="110">
                  <c:v>0.997415212381358</c:v>
                </c:pt>
                <c:pt idx="111">
                  <c:v>0.996108949416342</c:v>
                </c:pt>
                <c:pt idx="112">
                  <c:v>0.994261806567715</c:v>
                </c:pt>
                <c:pt idx="113">
                  <c:v>0.99169613771978</c:v>
                </c:pt>
                <c:pt idx="114">
                  <c:v>0.988191791859872</c:v>
                </c:pt>
                <c:pt idx="115">
                  <c:v>0.98348129088135</c:v>
                </c:pt>
                <c:pt idx="116">
                  <c:v>0.977246702133367</c:v>
                </c:pt>
                <c:pt idx="117">
                  <c:v>0.969119509521972</c:v>
                </c:pt>
                <c:pt idx="118">
                  <c:v>0.958685149768035</c:v>
                </c:pt>
                <c:pt idx="119">
                  <c:v>0.945494144124566</c:v>
                </c:pt>
                <c:pt idx="120">
                  <c:v>0.929081754311828</c:v>
                </c:pt>
                <c:pt idx="121">
                  <c:v>0.908997600454943</c:v>
                </c:pt>
                <c:pt idx="122">
                  <c:v>0.884845464184119</c:v>
                </c:pt>
                <c:pt idx="123">
                  <c:v>0.856331426842716</c:v>
                </c:pt>
                <c:pt idx="124">
                  <c:v>0.823315691515948</c:v>
                </c:pt>
                <c:pt idx="125">
                  <c:v>0.785860468367183</c:v>
                </c:pt>
                <c:pt idx="126">
                  <c:v>0.744264188958779</c:v>
                </c:pt>
                <c:pt idx="127">
                  <c:v>0.699072298203886</c:v>
                </c:pt>
                <c:pt idx="128">
                  <c:v>0.651057845311086</c:v>
                </c:pt>
                <c:pt idx="129">
                  <c:v>0.601170925395603</c:v>
                </c:pt>
                <c:pt idx="130">
                  <c:v>0.550463219194817</c:v>
                </c:pt>
                <c:pt idx="131">
                  <c:v>0.5</c:v>
                </c:pt>
                <c:pt idx="132">
                  <c:v>0.450774744805133</c:v>
                </c:pt>
                <c:pt idx="133">
                  <c:v>0.403639953447794</c:v>
                </c:pt>
                <c:pt idx="134">
                  <c:v>0.359262786581822</c:v>
                </c:pt>
                <c:pt idx="135">
                  <c:v>0.318107761682737</c:v>
                </c:pt>
                <c:pt idx="136">
                  <c:v>0.280443194502562</c:v>
                </c:pt>
                <c:pt idx="137">
                  <c:v>0.246364712361946</c:v>
                </c:pt>
                <c:pt idx="138">
                  <c:v>0.21582823848485</c:v>
                </c:pt>
                <c:pt idx="139">
                  <c:v>0.188685761706004</c:v>
                </c:pt>
                <c:pt idx="140">
                  <c:v>0.164719062109107</c:v>
                </c:pt>
                <c:pt idx="141">
                  <c:v>0.143668573157284</c:v>
                </c:pt>
                <c:pt idx="142">
                  <c:v>0.125256241072582</c:v>
                </c:pt>
                <c:pt idx="143">
                  <c:v>0.109202408204453</c:v>
                </c:pt>
                <c:pt idx="144">
                  <c:v>0.0952374165051989</c:v>
                </c:pt>
                <c:pt idx="145">
                  <c:v>0.0831089131661212</c:v>
                </c:pt>
                <c:pt idx="146">
                  <c:v>0.0725858756713366</c:v>
                </c:pt>
                <c:pt idx="147">
                  <c:v>0.0634602706620143</c:v>
                </c:pt>
                <c:pt idx="148">
                  <c:v>0.055547099935787</c:v>
                </c:pt>
                <c:pt idx="149">
                  <c:v>0.0486834166194049</c:v>
                </c:pt>
                <c:pt idx="150">
                  <c:v>0.0427267406854035</c:v>
                </c:pt>
                <c:pt idx="151">
                  <c:v>0.0375531758838199</c:v>
                </c:pt>
                <c:pt idx="152">
                  <c:v>0.0330554313551955</c:v>
                </c:pt>
                <c:pt idx="153">
                  <c:v>0.029140877833622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0.017876987382552</c:v>
                </c:pt>
                <c:pt idx="158">
                  <c:v>0.0158828454964986</c:v>
                </c:pt>
                <c:pt idx="159">
                  <c:v>0.0141327625817918</c:v>
                </c:pt>
                <c:pt idx="160">
                  <c:v>0.0125945519995307</c:v>
                </c:pt>
                <c:pt idx="161">
                  <c:v>0.0112405166287986</c:v>
                </c:pt>
                <c:pt idx="162">
                  <c:v>0.0100468010942699</c:v>
                </c:pt>
                <c:pt idx="163">
                  <c:v>0.00899283763791647</c:v>
                </c:pt>
                <c:pt idx="164">
                  <c:v>0.00806087285532922</c:v>
                </c:pt>
                <c:pt idx="165">
                  <c:v>0.00723556390787929</c:v>
                </c:pt>
                <c:pt idx="166">
                  <c:v>0.00650363420179567</c:v>
                </c:pt>
                <c:pt idx="167">
                  <c:v>0.00585357982758065</c:v>
                </c:pt>
                <c:pt idx="168">
                  <c:v>0.00527541924359969</c:v>
                </c:pt>
                <c:pt idx="169">
                  <c:v>0.00476047975224407</c:v>
                </c:pt>
                <c:pt idx="170">
                  <c:v>0.00430121525436984</c:v>
                </c:pt>
                <c:pt idx="171">
                  <c:v>0.00389105058365759</c:v>
                </c:pt>
                <c:pt idx="172">
                  <c:v>0.00352424842686473</c:v>
                </c:pt>
                <c:pt idx="173">
                  <c:v>0.00319579544009615</c:v>
                </c:pt>
                <c:pt idx="174">
                  <c:v>0.00290130468700203</c:v>
                </c:pt>
                <c:pt idx="175">
                  <c:v>0.00263693196359662</c:v>
                </c:pt>
                <c:pt idx="176">
                  <c:v>0.00239930394670334</c:v>
                </c:pt>
                <c:pt idx="177">
                  <c:v>0.002185456418354</c:v>
                </c:pt>
                <c:pt idx="178">
                  <c:v>0.00199278108518121</c:v>
                </c:pt>
                <c:pt idx="179">
                  <c:v>0.00181897973725723</c:v>
                </c:pt>
                <c:pt idx="180">
                  <c:v>0.00166202468126006</c:v>
                </c:pt>
                <c:pt idx="181">
                  <c:v>0.00152012454369995</c:v>
                </c:pt>
                <c:pt idx="182">
                  <c:v>0.00139169467582924</c:v>
                </c:pt>
                <c:pt idx="183">
                  <c:v>0.00127533150669682</c:v>
                </c:pt>
                <c:pt idx="184">
                  <c:v>0.00116979028790937</c:v>
                </c:pt>
                <c:pt idx="185">
                  <c:v>0.00107396575581607</c:v>
                </c:pt>
                <c:pt idx="186">
                  <c:v>0.000986875306398169</c:v>
                </c:pt>
                <c:pt idx="187">
                  <c:v>0.000907644337099457</c:v>
                </c:pt>
                <c:pt idx="188">
                  <c:v>0.000835493459843741</c:v>
                </c:pt>
                <c:pt idx="189">
                  <c:v>0.000769727331952511</c:v>
                </c:pt>
                <c:pt idx="190">
                  <c:v>0.000709724887774693</c:v>
                </c:pt>
                <c:pt idx="191">
                  <c:v>0.00065493078456103</c:v>
                </c:pt>
                <c:pt idx="192">
                  <c:v>0.000604847902289031</c:v>
                </c:pt>
                <c:pt idx="193">
                  <c:v>0.000559030759469682</c:v>
                </c:pt>
                <c:pt idx="194">
                  <c:v>0.000517079726033029</c:v>
                </c:pt>
                <c:pt idx="195">
                  <c:v>0.000478635930691611</c:v>
                </c:pt>
                <c:pt idx="196">
                  <c:v>0.000443376774136295</c:v>
                </c:pt>
                <c:pt idx="197">
                  <c:v>0.000411011971380814</c:v>
                </c:pt>
                <c:pt idx="198">
                  <c:v>0.00038128005683647</c:v>
                </c:pt>
                <c:pt idx="199">
                  <c:v>0.000353945294518702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Проверки!$BX$1:$BX$2</c:f>
              <c:strCache>
                <c:ptCount val="1"/>
                <c:pt idx="0">
                  <c:v>Отрицание сложения ⌐(А + В)</c:v>
                </c:pt>
              </c:strCache>
            </c:strRef>
          </c:tx>
          <c:spPr>
            <a:solidFill>
              <a:srgbClr val="FF0000"/>
            </a:solidFill>
            <a:ln cap="rnd"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0.99833797531874</c:v>
                </c:pt>
                <c:pt idx="3">
                  <c:v>0.998181020262743</c:v>
                </c:pt>
                <c:pt idx="4">
                  <c:v>0.998007218914819</c:v>
                </c:pt>
                <c:pt idx="5">
                  <c:v>0.997814543581646</c:v>
                </c:pt>
                <c:pt idx="6">
                  <c:v>0.997600696053297</c:v>
                </c:pt>
                <c:pt idx="7">
                  <c:v>0.997363068036403</c:v>
                </c:pt>
                <c:pt idx="8">
                  <c:v>0.997098695312998</c:v>
                </c:pt>
                <c:pt idx="9">
                  <c:v>0.996804204559904</c:v>
                </c:pt>
                <c:pt idx="10">
                  <c:v>0.996475751573135</c:v>
                </c:pt>
                <c:pt idx="11">
                  <c:v>0.996108949416342</c:v>
                </c:pt>
                <c:pt idx="12">
                  <c:v>0.99569878474563</c:v>
                </c:pt>
                <c:pt idx="13">
                  <c:v>0.995239520247756</c:v>
                </c:pt>
                <c:pt idx="14">
                  <c:v>0.9947245807564</c:v>
                </c:pt>
                <c:pt idx="15">
                  <c:v>0.994146420172419</c:v>
                </c:pt>
                <c:pt idx="16">
                  <c:v>0.993496365798204</c:v>
                </c:pt>
                <c:pt idx="17">
                  <c:v>0.992764436092121</c:v>
                </c:pt>
                <c:pt idx="18">
                  <c:v>0.991939127144671</c:v>
                </c:pt>
                <c:pt idx="19">
                  <c:v>0.991007162362084</c:v>
                </c:pt>
                <c:pt idx="20">
                  <c:v>0.98995319890573</c:v>
                </c:pt>
                <c:pt idx="21">
                  <c:v>0.988759483371201</c:v>
                </c:pt>
                <c:pt idx="22">
                  <c:v>0.973299655886177</c:v>
                </c:pt>
                <c:pt idx="23">
                  <c:v>0.957699602063402</c:v>
                </c:pt>
                <c:pt idx="24">
                  <c:v>0.94194070502478</c:v>
                </c:pt>
                <c:pt idx="25">
                  <c:v>0.926001697610737</c:v>
                </c:pt>
                <c:pt idx="26">
                  <c:v>0.909858281541611</c:v>
                </c:pt>
                <c:pt idx="27">
                  <c:v>0.893482699093364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</c:v>
                </c:pt>
                <c:pt idx="31">
                  <c:v>0.824954420671012</c:v>
                </c:pt>
                <c:pt idx="32">
                  <c:v>0.806844604279446</c:v>
                </c:pt>
                <c:pt idx="33">
                  <c:v>0.78823374051535</c:v>
                </c:pt>
                <c:pt idx="34">
                  <c:v>0.769054504338002</c:v>
                </c:pt>
                <c:pt idx="35">
                  <c:v>0.749231783470389</c:v>
                </c:pt>
                <c:pt idx="36">
                  <c:v>0.728682526258236</c:v>
                </c:pt>
                <c:pt idx="37">
                  <c:v>0.707315981271849</c:v>
                </c:pt>
                <c:pt idx="38">
                  <c:v>0.685034527503207</c:v>
                </c:pt>
                <c:pt idx="39">
                  <c:v>0.661735353905264</c:v>
                </c:pt>
                <c:pt idx="40">
                  <c:v>0.63731331007569</c:v>
                </c:pt>
                <c:pt idx="41">
                  <c:v>0.611665304887654</c:v>
                </c:pt>
                <c:pt idx="42">
                  <c:v>0.584696656523625</c:v>
                </c:pt>
                <c:pt idx="43">
                  <c:v>0.556329763401597</c:v>
                </c:pt>
                <c:pt idx="44">
                  <c:v>0.526515325588744</c:v>
                </c:pt>
                <c:pt idx="45">
                  <c:v>0.49524604616215</c:v>
                </c:pt>
                <c:pt idx="46">
                  <c:v>0.462572232105496</c:v>
                </c:pt>
                <c:pt idx="47">
                  <c:v>0.428617978370851</c:v>
                </c:pt>
                <c:pt idx="48">
                  <c:v>0.393595716814023</c:v>
                </c:pt>
                <c:pt idx="49">
                  <c:v>0.357816027931324</c:v>
                </c:pt>
                <c:pt idx="50">
                  <c:v>0.321689078042708</c:v>
                </c:pt>
                <c:pt idx="51">
                  <c:v>0.285714285714286</c:v>
                </c:pt>
                <c:pt idx="52">
                  <c:v>0.250456206448602</c:v>
                </c:pt>
                <c:pt idx="53">
                  <c:v>0.216507211928101</c:v>
                </c:pt>
                <c:pt idx="54">
                  <c:v>0.184440853192712</c:v>
                </c:pt>
                <c:pt idx="55">
                  <c:v>0.154762818066573</c:v>
                </c:pt>
                <c:pt idx="56">
                  <c:v>0.127867905520611</c:v>
                </c:pt>
                <c:pt idx="57">
                  <c:v>0.104010629650226</c:v>
                </c:pt>
                <c:pt idx="58">
                  <c:v>0.0832940311424814</c:v>
                </c:pt>
                <c:pt idx="59">
                  <c:v>0.0656770620147587</c:v>
                </c:pt>
                <c:pt idx="60">
                  <c:v>0.0509970087184615</c:v>
                </c:pt>
                <c:pt idx="61">
                  <c:v>0.039001028376453</c:v>
                </c:pt>
                <c:pt idx="62">
                  <c:v>0.0293804160708141</c:v>
                </c:pt>
                <c:pt idx="63">
                  <c:v>0.0218023423501736</c:v>
                </c:pt>
                <c:pt idx="64">
                  <c:v>0.0159357279466151</c:v>
                </c:pt>
                <c:pt idx="65">
                  <c:v>0.0114698964632677</c:v>
                </c:pt>
                <c:pt idx="66">
                  <c:v>0.00812617780951186</c:v>
                </c:pt>
                <c:pt idx="67">
                  <c:v>0.00566355741210856</c:v>
                </c:pt>
                <c:pt idx="68">
                  <c:v>0.00387983981747064</c:v>
                </c:pt>
                <c:pt idx="69">
                  <c:v>0.00260978528806921</c:v>
                </c:pt>
                <c:pt idx="70">
                  <c:v>0.0017214580296856</c:v>
                </c:pt>
                <c:pt idx="71">
                  <c:v>0.00111172873818777</c:v>
                </c:pt>
                <c:pt idx="72">
                  <c:v>0.000701585210774236</c:v>
                </c:pt>
                <c:pt idx="73">
                  <c:v>0.000431663091714607</c:v>
                </c:pt>
                <c:pt idx="74">
                  <c:v>0.000258226195995581</c:v>
                </c:pt>
                <c:pt idx="75">
                  <c:v>0.000149698465042425</c:v>
                </c:pt>
                <c:pt idx="76">
                  <c:v>8.37671146028951E-005</c:v>
                </c:pt>
                <c:pt idx="77">
                  <c:v>4.50273682102154E-005</c:v>
                </c:pt>
                <c:pt idx="78">
                  <c:v>2.31130972476734E-005</c:v>
                </c:pt>
                <c:pt idx="79">
                  <c:v>1.12466906760922E-005</c:v>
                </c:pt>
                <c:pt idx="80">
                  <c:v>5.1397499487571E-006</c:v>
                </c:pt>
                <c:pt idx="81">
                  <c:v>2.17979374783628E-006</c:v>
                </c:pt>
                <c:pt idx="82">
                  <c:v>8.44504098762577E-007</c:v>
                </c:pt>
                <c:pt idx="83">
                  <c:v>2.92570679572002E-007</c:v>
                </c:pt>
                <c:pt idx="84">
                  <c:v>8.79638049067211E-008</c:v>
                </c:pt>
                <c:pt idx="85">
                  <c:v>2.19676282720016E-008</c:v>
                </c:pt>
                <c:pt idx="86">
                  <c:v>4.25747437304835E-009</c:v>
                </c:pt>
                <c:pt idx="87">
                  <c:v>5.71428460105494E-010</c:v>
                </c:pt>
                <c:pt idx="88">
                  <c:v>4.29055679873613E-011</c:v>
                </c:pt>
                <c:pt idx="89">
                  <c:v>1.11610720665567E-012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0.00230309071631762</c:v>
                </c:pt>
                <c:pt idx="123">
                  <c:v>0.00574674292629129</c:v>
                </c:pt>
                <c:pt idx="124">
                  <c:v>0.0106010585090431</c:v>
                </c:pt>
                <c:pt idx="125">
                  <c:v>0.0171311625306254</c:v>
                </c:pt>
                <c:pt idx="126">
                  <c:v>0.0255735811041222</c:v>
                </c:pt>
                <c:pt idx="127">
                  <c:v>0.0361113242155338</c:v>
                </c:pt>
                <c:pt idx="128">
                  <c:v>0.0488519016564478</c:v>
                </c:pt>
                <c:pt idx="129">
                  <c:v>0.0638126519367034</c:v>
                </c:pt>
                <c:pt idx="130">
                  <c:v>0.080916620544933</c:v>
                </c:pt>
                <c:pt idx="131">
                  <c:v>0.1</c:v>
                </c:pt>
                <c:pt idx="132">
                  <c:v>0.120829556142871</c:v>
                </c:pt>
                <c:pt idx="133">
                  <c:v>0.143126411172529</c:v>
                </c:pt>
                <c:pt idx="134">
                  <c:v>0.166591675488726</c:v>
                </c:pt>
                <c:pt idx="135">
                  <c:v>0.190929826728834</c:v>
                </c:pt>
                <c:pt idx="136">
                  <c:v>0.215867041649232</c:v>
                </c:pt>
                <c:pt idx="137">
                  <c:v>0.241163292044177</c:v>
                </c:pt>
                <c:pt idx="138">
                  <c:v>0.266618398915151</c:v>
                </c:pt>
                <c:pt idx="139">
                  <c:v>0.292073125785839</c:v>
                </c:pt>
                <c:pt idx="140">
                  <c:v>0.317406756398539</c:v>
                </c:pt>
                <c:pt idx="141">
                  <c:v>0.342532570737086</c:v>
                </c:pt>
                <c:pt idx="142">
                  <c:v>0.367392378749515</c:v>
                </c:pt>
                <c:pt idx="143">
                  <c:v>0.391950940390041</c:v>
                </c:pt>
                <c:pt idx="144">
                  <c:v>0.416190788407609</c:v>
                </c:pt>
                <c:pt idx="145">
                  <c:v>0.440107721680262</c:v>
                </c:pt>
                <c:pt idx="146">
                  <c:v>0.463707062164332</c:v>
                </c:pt>
                <c:pt idx="147">
                  <c:v>0.487000659255752</c:v>
                </c:pt>
                <c:pt idx="148">
                  <c:v>0.510004566034675</c:v>
                </c:pt>
                <c:pt idx="149">
                  <c:v>0.532737286693134</c:v>
                </c:pt>
                <c:pt idx="150">
                  <c:v>0.555218490402466</c:v>
                </c:pt>
                <c:pt idx="151">
                  <c:v>0.577468094469708</c:v>
                </c:pt>
                <c:pt idx="152">
                  <c:v>0.599505632559779</c:v>
                </c:pt>
                <c:pt idx="153">
                  <c:v>0.621349838186482</c:v>
                </c:pt>
                <c:pt idx="154">
                  <c:v>0.643018387483582</c:v>
                </c:pt>
                <c:pt idx="155">
                  <c:v>0.664527757450689</c:v>
                </c:pt>
                <c:pt idx="156">
                  <c:v>0.685893166085214</c:v>
                </c:pt>
                <c:pt idx="157">
                  <c:v>0.707128569084563</c:v>
                </c:pt>
                <c:pt idx="158">
                  <c:v>0.728246694332591</c:v>
                </c:pt>
                <c:pt idx="159">
                  <c:v>0.749259100437838</c:v>
                </c:pt>
                <c:pt idx="160">
                  <c:v>0.770176249440366</c:v>
                </c:pt>
                <c:pt idx="161">
                  <c:v>0.791007586696961</c:v>
                </c:pt>
                <c:pt idx="162">
                  <c:v>0.811761623102699</c:v>
                </c:pt>
                <c:pt idx="163">
                  <c:v>0.83244601638415</c:v>
                </c:pt>
                <c:pt idx="164">
                  <c:v>0.853067649344417</c:v>
                </c:pt>
                <c:pt idx="165">
                  <c:v>0.873632703761066</c:v>
                </c:pt>
                <c:pt idx="166">
                  <c:v>0.894146729218384</c:v>
                </c:pt>
                <c:pt idx="167">
                  <c:v>0.914614706558626</c:v>
                </c:pt>
                <c:pt idx="168">
                  <c:v>0.935041105911016</c:v>
                </c:pt>
                <c:pt idx="169">
                  <c:v>0.955429939437846</c:v>
                </c:pt>
                <c:pt idx="170">
                  <c:v>0.975784809050717</c:v>
                </c:pt>
                <c:pt idx="171">
                  <c:v>0.996108949416342</c:v>
                </c:pt>
                <c:pt idx="172">
                  <c:v>0.996475751573135</c:v>
                </c:pt>
                <c:pt idx="173">
                  <c:v>0.996804204559904</c:v>
                </c:pt>
                <c:pt idx="174">
                  <c:v>0.997098695312998</c:v>
                </c:pt>
                <c:pt idx="175">
                  <c:v>0.997363068036403</c:v>
                </c:pt>
                <c:pt idx="176">
                  <c:v>0.997600696053297</c:v>
                </c:pt>
                <c:pt idx="177">
                  <c:v>0.997814543581646</c:v>
                </c:pt>
                <c:pt idx="178">
                  <c:v>0.998007218914819</c:v>
                </c:pt>
                <c:pt idx="179">
                  <c:v>0.998181020262743</c:v>
                </c:pt>
                <c:pt idx="180">
                  <c:v>0.99833797531874</c:v>
                </c:pt>
                <c:pt idx="181">
                  <c:v>0.9984798754563</c:v>
                </c:pt>
                <c:pt idx="182">
                  <c:v>0.998608305324171</c:v>
                </c:pt>
                <c:pt idx="183">
                  <c:v>0.998724668493303</c:v>
                </c:pt>
                <c:pt idx="184">
                  <c:v>0.998830209712091</c:v>
                </c:pt>
                <c:pt idx="185">
                  <c:v>0.998926034244184</c:v>
                </c:pt>
                <c:pt idx="186">
                  <c:v>0.999013124693602</c:v>
                </c:pt>
                <c:pt idx="187">
                  <c:v>0.999092355662901</c:v>
                </c:pt>
                <c:pt idx="188">
                  <c:v>0.999164506540156</c:v>
                </c:pt>
                <c:pt idx="189">
                  <c:v>0.999230272668048</c:v>
                </c:pt>
                <c:pt idx="190">
                  <c:v>0.999290275112225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</c:v>
                </c:pt>
                <c:pt idx="194">
                  <c:v>0.999482920273967</c:v>
                </c:pt>
                <c:pt idx="195">
                  <c:v>0.999521364069308</c:v>
                </c:pt>
                <c:pt idx="196">
                  <c:v>0.999556623225864</c:v>
                </c:pt>
                <c:pt idx="197">
                  <c:v>0.999588988028619</c:v>
                </c:pt>
                <c:pt idx="198">
                  <c:v>0.999618719943164</c:v>
                </c:pt>
                <c:pt idx="199">
                  <c:v>0.999646054705481</c:v>
                </c:pt>
                <c:pt idx="200">
                  <c:v>0.999671205056625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Проверки!$BY$1:$BY$2</c:f>
              <c:strCache>
                <c:ptCount val="1"/>
                <c:pt idx="0">
                  <c:v>⌐А * ⌐В</c:v>
                </c:pt>
              </c:strCache>
            </c:strRef>
          </c:tx>
          <c:spPr>
            <a:solidFill>
              <a:srgbClr val="7030A0"/>
            </a:solidFill>
            <a:ln cap="rnd" w="28440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  <a:prstDash val="lgDash"/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0.99833797531874</c:v>
                </c:pt>
                <c:pt idx="3">
                  <c:v>0.998181020262743</c:v>
                </c:pt>
                <c:pt idx="4">
                  <c:v>0.998007218914819</c:v>
                </c:pt>
                <c:pt idx="5">
                  <c:v>0.997814543581646</c:v>
                </c:pt>
                <c:pt idx="6">
                  <c:v>0.997600696053297</c:v>
                </c:pt>
                <c:pt idx="7">
                  <c:v>0.997363068036403</c:v>
                </c:pt>
                <c:pt idx="8">
                  <c:v>0.997098695312998</c:v>
                </c:pt>
                <c:pt idx="9">
                  <c:v>0.996804204559904</c:v>
                </c:pt>
                <c:pt idx="10">
                  <c:v>0.996475751573135</c:v>
                </c:pt>
                <c:pt idx="11">
                  <c:v>0.996108949416342</c:v>
                </c:pt>
                <c:pt idx="12">
                  <c:v>0.99569878474563</c:v>
                </c:pt>
                <c:pt idx="13">
                  <c:v>0.995239520247756</c:v>
                </c:pt>
                <c:pt idx="14">
                  <c:v>0.9947245807564</c:v>
                </c:pt>
                <c:pt idx="15">
                  <c:v>0.994146420172419</c:v>
                </c:pt>
                <c:pt idx="16">
                  <c:v>0.993496365798204</c:v>
                </c:pt>
                <c:pt idx="17">
                  <c:v>0.992764436092121</c:v>
                </c:pt>
                <c:pt idx="18">
                  <c:v>0.991939127144671</c:v>
                </c:pt>
                <c:pt idx="19">
                  <c:v>0.991007162362084</c:v>
                </c:pt>
                <c:pt idx="20">
                  <c:v>0.98995319890573</c:v>
                </c:pt>
                <c:pt idx="21">
                  <c:v>0.988759483371201</c:v>
                </c:pt>
                <c:pt idx="22">
                  <c:v>0.973299655886177</c:v>
                </c:pt>
                <c:pt idx="23">
                  <c:v>0.957699602063402</c:v>
                </c:pt>
                <c:pt idx="24">
                  <c:v>0.94194070502478</c:v>
                </c:pt>
                <c:pt idx="25">
                  <c:v>0.926001697610737</c:v>
                </c:pt>
                <c:pt idx="26">
                  <c:v>0.909858281541611</c:v>
                </c:pt>
                <c:pt idx="27">
                  <c:v>0.893482699093364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</c:v>
                </c:pt>
                <c:pt idx="31">
                  <c:v>0.824954420671012</c:v>
                </c:pt>
                <c:pt idx="32">
                  <c:v>0.806844604279446</c:v>
                </c:pt>
                <c:pt idx="33">
                  <c:v>0.78823374051535</c:v>
                </c:pt>
                <c:pt idx="34">
                  <c:v>0.769054504338002</c:v>
                </c:pt>
                <c:pt idx="35">
                  <c:v>0.749231783470389</c:v>
                </c:pt>
                <c:pt idx="36">
                  <c:v>0.728682526258236</c:v>
                </c:pt>
                <c:pt idx="37">
                  <c:v>0.707315981271849</c:v>
                </c:pt>
                <c:pt idx="38">
                  <c:v>0.685034527503207</c:v>
                </c:pt>
                <c:pt idx="39">
                  <c:v>0.661735353905264</c:v>
                </c:pt>
                <c:pt idx="40">
                  <c:v>0.63731331007569</c:v>
                </c:pt>
                <c:pt idx="41">
                  <c:v>0.611665304887654</c:v>
                </c:pt>
                <c:pt idx="42">
                  <c:v>0.584696656523625</c:v>
                </c:pt>
                <c:pt idx="43">
                  <c:v>0.556329763401597</c:v>
                </c:pt>
                <c:pt idx="44">
                  <c:v>0.526515325588744</c:v>
                </c:pt>
                <c:pt idx="45">
                  <c:v>0.495246046162149</c:v>
                </c:pt>
                <c:pt idx="46">
                  <c:v>0.462572232105496</c:v>
                </c:pt>
                <c:pt idx="47">
                  <c:v>0.428617978370851</c:v>
                </c:pt>
                <c:pt idx="48">
                  <c:v>0.393595716814023</c:v>
                </c:pt>
                <c:pt idx="49">
                  <c:v>0.357816027931324</c:v>
                </c:pt>
                <c:pt idx="50">
                  <c:v>0.321689078042708</c:v>
                </c:pt>
                <c:pt idx="51">
                  <c:v>0.285714285714286</c:v>
                </c:pt>
                <c:pt idx="52">
                  <c:v>0.250456206448602</c:v>
                </c:pt>
                <c:pt idx="53">
                  <c:v>0.216507211928101</c:v>
                </c:pt>
                <c:pt idx="54">
                  <c:v>0.184440853192712</c:v>
                </c:pt>
                <c:pt idx="55">
                  <c:v>0.154762818066573</c:v>
                </c:pt>
                <c:pt idx="56">
                  <c:v>0.127867905520611</c:v>
                </c:pt>
                <c:pt idx="57">
                  <c:v>0.104010629650226</c:v>
                </c:pt>
                <c:pt idx="58">
                  <c:v>0.0832940311424814</c:v>
                </c:pt>
                <c:pt idx="59">
                  <c:v>0.0656770620147587</c:v>
                </c:pt>
                <c:pt idx="60">
                  <c:v>0.0509970087184614</c:v>
                </c:pt>
                <c:pt idx="61">
                  <c:v>0.0390010283764532</c:v>
                </c:pt>
                <c:pt idx="62">
                  <c:v>0.0293804160708142</c:v>
                </c:pt>
                <c:pt idx="63">
                  <c:v>0.0218023423501737</c:v>
                </c:pt>
                <c:pt idx="64">
                  <c:v>0.015935727946615</c:v>
                </c:pt>
                <c:pt idx="65">
                  <c:v>0.0114698964632677</c:v>
                </c:pt>
                <c:pt idx="66">
                  <c:v>0.00812617780951188</c:v>
                </c:pt>
                <c:pt idx="67">
                  <c:v>0.00566355741210844</c:v>
                </c:pt>
                <c:pt idx="68">
                  <c:v>0.00387983981747065</c:v>
                </c:pt>
                <c:pt idx="69">
                  <c:v>0.00260978528806916</c:v>
                </c:pt>
                <c:pt idx="70">
                  <c:v>0.00172145802968553</c:v>
                </c:pt>
                <c:pt idx="71">
                  <c:v>0.00111172873818788</c:v>
                </c:pt>
                <c:pt idx="72">
                  <c:v>0.000701585210774228</c:v>
                </c:pt>
                <c:pt idx="73">
                  <c:v>0.000431663091714734</c:v>
                </c:pt>
                <c:pt idx="74">
                  <c:v>0.000258226195995722</c:v>
                </c:pt>
                <c:pt idx="75">
                  <c:v>0.000149698465042545</c:v>
                </c:pt>
                <c:pt idx="76">
                  <c:v>8.3767114602903E-005</c:v>
                </c:pt>
                <c:pt idx="77">
                  <c:v>4.50273682102376E-005</c:v>
                </c:pt>
                <c:pt idx="78">
                  <c:v>2.31130972476512E-005</c:v>
                </c:pt>
                <c:pt idx="79">
                  <c:v>1.12466906760541E-005</c:v>
                </c:pt>
                <c:pt idx="80">
                  <c:v>5.13974994859532E-006</c:v>
                </c:pt>
                <c:pt idx="81">
                  <c:v>2.17979374791558E-006</c:v>
                </c:pt>
                <c:pt idx="82">
                  <c:v>8.44504098680104E-007</c:v>
                </c:pt>
                <c:pt idx="83">
                  <c:v>2.92570679594207E-007</c:v>
                </c:pt>
                <c:pt idx="84">
                  <c:v>8.79638050732544E-008</c:v>
                </c:pt>
                <c:pt idx="85">
                  <c:v>2.19676282878619E-008</c:v>
                </c:pt>
                <c:pt idx="86">
                  <c:v>4.25747437304835E-009</c:v>
                </c:pt>
                <c:pt idx="87">
                  <c:v>5.714285616116E-010</c:v>
                </c:pt>
                <c:pt idx="88">
                  <c:v>4.29055362667036E-011</c:v>
                </c:pt>
                <c:pt idx="89">
                  <c:v>1.11607231393203E-012</c:v>
                </c:pt>
                <c:pt idx="90">
                  <c:v>2.17920919404994E-015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</c:v>
                </c:pt>
                <c:pt idx="123">
                  <c:v>0.00574674292629134</c:v>
                </c:pt>
                <c:pt idx="124">
                  <c:v>0.0106010585090431</c:v>
                </c:pt>
                <c:pt idx="125">
                  <c:v>0.0171311625306254</c:v>
                </c:pt>
                <c:pt idx="126">
                  <c:v>0.0255735811041221</c:v>
                </c:pt>
                <c:pt idx="127">
                  <c:v>0.0361113242155337</c:v>
                </c:pt>
                <c:pt idx="128">
                  <c:v>0.0488519016564479</c:v>
                </c:pt>
                <c:pt idx="129">
                  <c:v>0.0638126519367035</c:v>
                </c:pt>
                <c:pt idx="130">
                  <c:v>0.0809166205449329</c:v>
                </c:pt>
                <c:pt idx="131">
                  <c:v>0.1</c:v>
                </c:pt>
                <c:pt idx="132">
                  <c:v>0.120829556142871</c:v>
                </c:pt>
                <c:pt idx="133">
                  <c:v>0.143126411172529</c:v>
                </c:pt>
                <c:pt idx="134">
                  <c:v>0.166591675488726</c:v>
                </c:pt>
                <c:pt idx="135">
                  <c:v>0.190929826728834</c:v>
                </c:pt>
                <c:pt idx="136">
                  <c:v>0.215867041649232</c:v>
                </c:pt>
                <c:pt idx="137">
                  <c:v>0.241163292044177</c:v>
                </c:pt>
                <c:pt idx="138">
                  <c:v>0.266618398915151</c:v>
                </c:pt>
                <c:pt idx="139">
                  <c:v>0.292073125785839</c:v>
                </c:pt>
                <c:pt idx="140">
                  <c:v>0.317406756398539</c:v>
                </c:pt>
                <c:pt idx="141">
                  <c:v>0.342532570737086</c:v>
                </c:pt>
                <c:pt idx="142">
                  <c:v>0.367392378749515</c:v>
                </c:pt>
                <c:pt idx="143">
                  <c:v>0.391950940390041</c:v>
                </c:pt>
                <c:pt idx="144">
                  <c:v>0.416190788407609</c:v>
                </c:pt>
                <c:pt idx="145">
                  <c:v>0.440107721680262</c:v>
                </c:pt>
                <c:pt idx="146">
                  <c:v>0.463707062164332</c:v>
                </c:pt>
                <c:pt idx="147">
                  <c:v>0.487000659255753</c:v>
                </c:pt>
                <c:pt idx="148">
                  <c:v>0.510004566034675</c:v>
                </c:pt>
                <c:pt idx="149">
                  <c:v>0.532737286693133</c:v>
                </c:pt>
                <c:pt idx="150">
                  <c:v>0.555218490402466</c:v>
                </c:pt>
                <c:pt idx="151">
                  <c:v>0.577468094469708</c:v>
                </c:pt>
                <c:pt idx="152">
                  <c:v>0.599505632559779</c:v>
                </c:pt>
                <c:pt idx="153">
                  <c:v>0.621349838186482</c:v>
                </c:pt>
                <c:pt idx="154">
                  <c:v>0.643018387483582</c:v>
                </c:pt>
                <c:pt idx="155">
                  <c:v>0.664527757450689</c:v>
                </c:pt>
                <c:pt idx="156">
                  <c:v>0.685893166085214</c:v>
                </c:pt>
                <c:pt idx="157">
                  <c:v>0.707128569084563</c:v>
                </c:pt>
                <c:pt idx="158">
                  <c:v>0.728246694332591</c:v>
                </c:pt>
                <c:pt idx="159">
                  <c:v>0.749259100437838</c:v>
                </c:pt>
                <c:pt idx="160">
                  <c:v>0.770176249440366</c:v>
                </c:pt>
                <c:pt idx="161">
                  <c:v>0.791007586696961</c:v>
                </c:pt>
                <c:pt idx="162">
                  <c:v>0.811761623102699</c:v>
                </c:pt>
                <c:pt idx="163">
                  <c:v>0.83244601638415</c:v>
                </c:pt>
                <c:pt idx="164">
                  <c:v>0.853067649344417</c:v>
                </c:pt>
                <c:pt idx="165">
                  <c:v>0.873632703761066</c:v>
                </c:pt>
                <c:pt idx="166">
                  <c:v>0.894146729218384</c:v>
                </c:pt>
                <c:pt idx="167">
                  <c:v>0.914614706558626</c:v>
                </c:pt>
                <c:pt idx="168">
                  <c:v>0.935041105911016</c:v>
                </c:pt>
                <c:pt idx="169">
                  <c:v>0.955429939437846</c:v>
                </c:pt>
                <c:pt idx="170">
                  <c:v>0.975784809050717</c:v>
                </c:pt>
                <c:pt idx="171">
                  <c:v>0.996108949416342</c:v>
                </c:pt>
                <c:pt idx="172">
                  <c:v>0.996475751573135</c:v>
                </c:pt>
                <c:pt idx="173">
                  <c:v>0.996804204559904</c:v>
                </c:pt>
                <c:pt idx="174">
                  <c:v>0.997098695312998</c:v>
                </c:pt>
                <c:pt idx="175">
                  <c:v>0.997363068036403</c:v>
                </c:pt>
                <c:pt idx="176">
                  <c:v>0.997600696053297</c:v>
                </c:pt>
                <c:pt idx="177">
                  <c:v>0.997814543581646</c:v>
                </c:pt>
                <c:pt idx="178">
                  <c:v>0.998007218914819</c:v>
                </c:pt>
                <c:pt idx="179">
                  <c:v>0.998181020262743</c:v>
                </c:pt>
                <c:pt idx="180">
                  <c:v>0.99833797531874</c:v>
                </c:pt>
                <c:pt idx="181">
                  <c:v>0.9984798754563</c:v>
                </c:pt>
                <c:pt idx="182">
                  <c:v>0.998608305324171</c:v>
                </c:pt>
                <c:pt idx="183">
                  <c:v>0.998724668493303</c:v>
                </c:pt>
                <c:pt idx="184">
                  <c:v>0.998830209712091</c:v>
                </c:pt>
                <c:pt idx="185">
                  <c:v>0.998926034244184</c:v>
                </c:pt>
                <c:pt idx="186">
                  <c:v>0.999013124693602</c:v>
                </c:pt>
                <c:pt idx="187">
                  <c:v>0.999092355662901</c:v>
                </c:pt>
                <c:pt idx="188">
                  <c:v>0.999164506540156</c:v>
                </c:pt>
                <c:pt idx="189">
                  <c:v>0.999230272668048</c:v>
                </c:pt>
                <c:pt idx="190">
                  <c:v>0.999290275112225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</c:v>
                </c:pt>
                <c:pt idx="194">
                  <c:v>0.999482920273967</c:v>
                </c:pt>
                <c:pt idx="195">
                  <c:v>0.999521364069308</c:v>
                </c:pt>
                <c:pt idx="196">
                  <c:v>0.999556623225864</c:v>
                </c:pt>
                <c:pt idx="197">
                  <c:v>0.999588988028619</c:v>
                </c:pt>
                <c:pt idx="198">
                  <c:v>0.999618719943164</c:v>
                </c:pt>
                <c:pt idx="199">
                  <c:v>0.999646054705481</c:v>
                </c:pt>
                <c:pt idx="200">
                  <c:v>0.999671205056625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8497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старость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'Возраст и машины'!$A$2:$A$102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strCache>
            </c:str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0.00274348422496571</c:v>
                </c:pt>
                <c:pt idx="20">
                  <c:v>0.000685871056241427</c:v>
                </c:pt>
                <c:pt idx="21">
                  <c:v>0</c:v>
                </c:pt>
                <c:pt idx="22">
                  <c:v>0.000685871056241427</c:v>
                </c:pt>
                <c:pt idx="23">
                  <c:v>0.00274348422496571</c:v>
                </c:pt>
                <c:pt idx="24">
                  <c:v>0.00617283950617284</c:v>
                </c:pt>
                <c:pt idx="25">
                  <c:v>0.0109739368998628</c:v>
                </c:pt>
                <c:pt idx="26">
                  <c:v>0.0171467764060357</c:v>
                </c:pt>
                <c:pt idx="27">
                  <c:v>0.0246913580246914</c:v>
                </c:pt>
                <c:pt idx="28">
                  <c:v>0.0336076817558299</c:v>
                </c:pt>
                <c:pt idx="29">
                  <c:v>0.0438957475994513</c:v>
                </c:pt>
                <c:pt idx="30">
                  <c:v>0.0555555555555556</c:v>
                </c:pt>
                <c:pt idx="31">
                  <c:v>0.0685871056241427</c:v>
                </c:pt>
                <c:pt idx="32">
                  <c:v>0.0829903978052126</c:v>
                </c:pt>
                <c:pt idx="33">
                  <c:v>0.0987654320987654</c:v>
                </c:pt>
                <c:pt idx="34">
                  <c:v>0.115912208504801</c:v>
                </c:pt>
                <c:pt idx="35">
                  <c:v>0.13443072702332</c:v>
                </c:pt>
                <c:pt idx="36">
                  <c:v>0.154320987654321</c:v>
                </c:pt>
                <c:pt idx="37">
                  <c:v>0.175582990397805</c:v>
                </c:pt>
                <c:pt idx="38">
                  <c:v>0.198216735253772</c:v>
                </c:pt>
                <c:pt idx="39">
                  <c:v>0.222222222222222</c:v>
                </c:pt>
                <c:pt idx="40">
                  <c:v>0.247599451303155</c:v>
                </c:pt>
                <c:pt idx="41">
                  <c:v>0.274348422496571</c:v>
                </c:pt>
                <c:pt idx="42">
                  <c:v>0.302469135802469</c:v>
                </c:pt>
                <c:pt idx="43">
                  <c:v>0.33196159122085</c:v>
                </c:pt>
                <c:pt idx="44">
                  <c:v>0.362825788751715</c:v>
                </c:pt>
                <c:pt idx="45">
                  <c:v>0.389360766050778</c:v>
                </c:pt>
                <c:pt idx="46">
                  <c:v>0.410959565941335</c:v>
                </c:pt>
                <c:pt idx="47">
                  <c:v>0.432907095034546</c:v>
                </c:pt>
                <c:pt idx="48">
                  <c:v>0.45512110762642</c:v>
                </c:pt>
                <c:pt idx="49">
                  <c:v>0.4775151752082</c:v>
                </c:pt>
                <c:pt idx="50">
                  <c:v>0.5</c:v>
                </c:pt>
                <c:pt idx="51">
                  <c:v>0.5224848247918</c:v>
                </c:pt>
                <c:pt idx="52">
                  <c:v>0.54487889237358</c:v>
                </c:pt>
                <c:pt idx="53">
                  <c:v>0.567092904965454</c:v>
                </c:pt>
                <c:pt idx="54">
                  <c:v>0.589040434058665</c:v>
                </c:pt>
                <c:pt idx="55">
                  <c:v>0.610639233949222</c:v>
                </c:pt>
                <c:pt idx="56">
                  <c:v>0.631812417736102</c:v>
                </c:pt>
                <c:pt idx="57">
                  <c:v>0.652489462192744</c:v>
                </c:pt>
                <c:pt idx="58">
                  <c:v>0.67260701706776</c:v>
                </c:pt>
                <c:pt idx="59">
                  <c:v>0.692109504301788</c:v>
                </c:pt>
                <c:pt idx="60">
                  <c:v>0.710949502625004</c:v>
                </c:pt>
                <c:pt idx="61">
                  <c:v>0.729087922349307</c:v>
                </c:pt>
                <c:pt idx="62">
                  <c:v>0.746493983337662</c:v>
                </c:pt>
                <c:pt idx="63">
                  <c:v>0.763145015726855</c:v>
                </c:pt>
                <c:pt idx="64">
                  <c:v>0.779026107779812</c:v>
                </c:pt>
                <c:pt idx="65">
                  <c:v>0.794129628199053</c:v>
                </c:pt>
                <c:pt idx="66">
                  <c:v>0.808454651438533</c:v>
                </c:pt>
                <c:pt idx="67">
                  <c:v>0.822006314213754</c:v>
                </c:pt>
                <c:pt idx="68">
                  <c:v>0.834795129809385</c:v>
                </c:pt>
                <c:pt idx="69">
                  <c:v>0.846836284234914</c:v>
                </c:pt>
                <c:pt idx="70">
                  <c:v>0.858148935099512</c:v>
                </c:pt>
                <c:pt idx="71">
                  <c:v>0.868755530561477</c:v>
                </c:pt>
                <c:pt idx="72">
                  <c:v>0.878681162108263</c:v>
                </c:pt>
                <c:pt idx="73">
                  <c:v>0.88795296144301</c:v>
                </c:pt>
                <c:pt idx="74">
                  <c:v>0.89659954854175</c:v>
                </c:pt>
                <c:pt idx="75">
                  <c:v>0.914390970419032</c:v>
                </c:pt>
                <c:pt idx="76">
                  <c:v>0.928704665019252</c:v>
                </c:pt>
                <c:pt idx="77">
                  <c:v>0.94184812586198</c:v>
                </c:pt>
                <c:pt idx="78">
                  <c:v>0.953765659060199</c:v>
                </c:pt>
                <c:pt idx="79">
                  <c:v>0.964406296708537</c:v>
                </c:pt>
                <c:pt idx="80">
                  <c:v>0.973724159804997</c:v>
                </c:pt>
                <c:pt idx="81">
                  <c:v>0.981678787678458</c:v>
                </c:pt>
                <c:pt idx="82">
                  <c:v>0.988235430613087</c:v>
                </c:pt>
                <c:pt idx="83">
                  <c:v>0.993365302708728</c:v>
                </c:pt>
                <c:pt idx="84">
                  <c:v>0.997045792402821</c:v>
                </c:pt>
                <c:pt idx="85">
                  <c:v>0.999260628499499</c:v>
                </c:pt>
                <c:pt idx="86">
                  <c:v>1</c:v>
                </c:pt>
                <c:pt idx="87">
                  <c:v>0.999260628499499</c:v>
                </c:pt>
                <c:pt idx="88">
                  <c:v>0.997045792402821</c:v>
                </c:pt>
                <c:pt idx="89">
                  <c:v>0.993365302708728</c:v>
                </c:pt>
                <c:pt idx="90">
                  <c:v>0.988235430613087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676375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0.997448979591837</c:v>
                </c:pt>
                <c:pt idx="2">
                  <c:v>0.989795918367347</c:v>
                </c:pt>
                <c:pt idx="3">
                  <c:v>0.977040816326531</c:v>
                </c:pt>
                <c:pt idx="4">
                  <c:v>0.959183673469388</c:v>
                </c:pt>
                <c:pt idx="5">
                  <c:v>0.936224489795918</c:v>
                </c:pt>
                <c:pt idx="6">
                  <c:v>0.908163265306123</c:v>
                </c:pt>
                <c:pt idx="7">
                  <c:v>0.875</c:v>
                </c:pt>
                <c:pt idx="8">
                  <c:v>0.836734693877551</c:v>
                </c:pt>
                <c:pt idx="9">
                  <c:v>0.793367346938775</c:v>
                </c:pt>
                <c:pt idx="10">
                  <c:v>0.744897959183674</c:v>
                </c:pt>
                <c:pt idx="11">
                  <c:v>0.691326530612245</c:v>
                </c:pt>
                <c:pt idx="12">
                  <c:v>0.63265306122449</c:v>
                </c:pt>
                <c:pt idx="13">
                  <c:v>0.568877551020408</c:v>
                </c:pt>
                <c:pt idx="14">
                  <c:v>0.5</c:v>
                </c:pt>
                <c:pt idx="15">
                  <c:v>0.431122448979592</c:v>
                </c:pt>
                <c:pt idx="16">
                  <c:v>0.36734693877551</c:v>
                </c:pt>
                <c:pt idx="17">
                  <c:v>0.308673469387755</c:v>
                </c:pt>
                <c:pt idx="18">
                  <c:v>0.255102040816327</c:v>
                </c:pt>
                <c:pt idx="19">
                  <c:v>0.206632653061225</c:v>
                </c:pt>
                <c:pt idx="20">
                  <c:v>0.163265306122449</c:v>
                </c:pt>
                <c:pt idx="21">
                  <c:v>0.125</c:v>
                </c:pt>
                <c:pt idx="22">
                  <c:v>0.0918367346938775</c:v>
                </c:pt>
                <c:pt idx="23">
                  <c:v>0.0637755102040816</c:v>
                </c:pt>
                <c:pt idx="24">
                  <c:v>0.0408163265306122</c:v>
                </c:pt>
                <c:pt idx="25">
                  <c:v>0.0229591836734694</c:v>
                </c:pt>
                <c:pt idx="26">
                  <c:v>0.0102040816326531</c:v>
                </c:pt>
                <c:pt idx="27">
                  <c:v>0.00255102040816327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</c:v>
                </c:pt>
                <c:pt idx="1">
                  <c:v>0.1127201074751</c:v>
                </c:pt>
                <c:pt idx="2">
                  <c:v>0.118877705303655</c:v>
                </c:pt>
                <c:pt idx="3">
                  <c:v>0.125424870624981</c:v>
                </c:pt>
                <c:pt idx="4">
                  <c:v>0.132387206100402</c:v>
                </c:pt>
                <c:pt idx="5">
                  <c:v>0.139791702718091</c:v>
                </c:pt>
                <c:pt idx="6">
                  <c:v>0.147666727271553</c:v>
                </c:pt>
                <c:pt idx="7">
                  <c:v>0.156041985290483</c:v>
                </c:pt>
                <c:pt idx="8">
                  <c:v>0.164948453608247</c:v>
                </c:pt>
                <c:pt idx="9">
                  <c:v>0.17441827587398</c:v>
                </c:pt>
                <c:pt idx="10">
                  <c:v>0.184484613406727</c:v>
                </c:pt>
                <c:pt idx="11">
                  <c:v>0.195181442880341</c:v>
                </c:pt>
                <c:pt idx="12">
                  <c:v>0.206543291473893</c:v>
                </c:pt>
                <c:pt idx="13">
                  <c:v>0.218604899396915</c:v>
                </c:pt>
                <c:pt idx="14">
                  <c:v>0.23140079920051</c:v>
                </c:pt>
                <c:pt idx="15">
                  <c:v>0.244964801141689</c:v>
                </c:pt>
                <c:pt idx="16">
                  <c:v>0.25932937423822</c:v>
                </c:pt>
                <c:pt idx="17">
                  <c:v>0.27452491372572</c:v>
                </c:pt>
                <c:pt idx="18">
                  <c:v>0.290578887627696</c:v>
                </c:pt>
                <c:pt idx="19">
                  <c:v>0.30751485831313</c:v>
                </c:pt>
                <c:pt idx="20">
                  <c:v>0.325351379489849</c:v>
                </c:pt>
                <c:pt idx="21">
                  <c:v>0.344100775288618</c:v>
                </c:pt>
                <c:pt idx="22">
                  <c:v>0.363767816097181</c:v>
                </c:pt>
                <c:pt idx="23">
                  <c:v>0.384348315661068</c:v>
                </c:pt>
                <c:pt idx="24">
                  <c:v>0.405827685564709</c:v>
                </c:pt>
                <c:pt idx="25">
                  <c:v>0.428179496189955</c:v>
                </c:pt>
                <c:pt idx="26">
                  <c:v>0.451364106962009</c:v>
                </c:pt>
                <c:pt idx="27">
                  <c:v>0.475327442120064</c:v>
                </c:pt>
                <c:pt idx="28">
                  <c:v>0.5</c:v>
                </c:pt>
                <c:pt idx="29">
                  <c:v>0.52529619215663</c:v>
                </c:pt>
                <c:pt idx="30">
                  <c:v>0.551114111621274</c:v>
                </c:pt>
                <c:pt idx="31">
                  <c:v>0.57733582519895</c:v>
                </c:pt>
                <c:pt idx="32">
                  <c:v>0.603828271239659</c:v>
                </c:pt>
                <c:pt idx="33">
                  <c:v>0.630444820686471</c:v>
                </c:pt>
                <c:pt idx="34">
                  <c:v>0.65702752534689</c:v>
                </c:pt>
                <c:pt idx="35">
                  <c:v>0.683410034541572</c:v>
                </c:pt>
                <c:pt idx="36">
                  <c:v>0.709421112372304</c:v>
                </c:pt>
                <c:pt idx="37">
                  <c:v>0.734888637100221</c:v>
                </c:pt>
                <c:pt idx="38">
                  <c:v>0.759643916913947</c:v>
                </c:pt>
                <c:pt idx="39">
                  <c:v>0.783526118506489</c:v>
                </c:pt>
                <c:pt idx="40">
                  <c:v>0.80638658172728</c:v>
                </c:pt>
                <c:pt idx="41">
                  <c:v>0.828092789090913</c:v>
                </c:pt>
                <c:pt idx="42">
                  <c:v>0.848531774863307</c:v>
                </c:pt>
                <c:pt idx="43">
                  <c:v>0.867612793899598</c:v>
                </c:pt>
                <c:pt idx="44">
                  <c:v>0.885269121813031</c:v>
                </c:pt>
                <c:pt idx="45">
                  <c:v>0.901458919707124</c:v>
                </c:pt>
                <c:pt idx="46">
                  <c:v>0.916165161674521</c:v>
                </c:pt>
                <c:pt idx="47">
                  <c:v>0.929394684515885</c:v>
                </c:pt>
                <c:pt idx="48">
                  <c:v>0.941176470588235</c:v>
                </c:pt>
                <c:pt idx="49">
                  <c:v>0.951559312067222</c:v>
                </c:pt>
                <c:pt idx="50">
                  <c:v>0.960609026122562</c:v>
                </c:pt>
                <c:pt idx="51">
                  <c:v>0.968405395682501</c:v>
                </c:pt>
                <c:pt idx="52">
                  <c:v>0.975039001560062</c:v>
                </c:pt>
                <c:pt idx="53">
                  <c:v>0.980608091932009</c:v>
                </c:pt>
                <c:pt idx="54">
                  <c:v>0.985215608278274</c:v>
                </c:pt>
                <c:pt idx="55">
                  <c:v>0.988966456652943</c:v>
                </c:pt>
                <c:pt idx="56">
                  <c:v>0.991965082829085</c:v>
                </c:pt>
                <c:pt idx="57">
                  <c:v>0.994313381943347</c:v>
                </c:pt>
                <c:pt idx="58">
                  <c:v>0.996108949416342</c:v>
                </c:pt>
                <c:pt idx="59">
                  <c:v>0.997443660992277</c:v>
                </c:pt>
                <c:pt idx="60">
                  <c:v>0.998402555910543</c:v>
                </c:pt>
                <c:pt idx="61">
                  <c:v>0.999062988189593</c:v>
                </c:pt>
                <c:pt idx="62">
                  <c:v>0.999494006159382</c:v>
                </c:pt>
                <c:pt idx="63">
                  <c:v>0.999755918965096</c:v>
                </c:pt>
                <c:pt idx="64">
                  <c:v>0.999900009999</c:v>
                </c:pt>
                <c:pt idx="65">
                  <c:v>0.999968360376097</c:v>
                </c:pt>
                <c:pt idx="66">
                  <c:v>0.999993750039062</c:v>
                </c:pt>
                <c:pt idx="67">
                  <c:v>0.999999609375153</c:v>
                </c:pt>
                <c:pt idx="68">
                  <c:v>1</c:v>
                </c:pt>
                <c:pt idx="69">
                  <c:v>0.999999609375153</c:v>
                </c:pt>
                <c:pt idx="70">
                  <c:v>0.999993750039062</c:v>
                </c:pt>
                <c:pt idx="71">
                  <c:v>0.999968360376097</c:v>
                </c:pt>
                <c:pt idx="72">
                  <c:v>0.999900009999</c:v>
                </c:pt>
                <c:pt idx="73">
                  <c:v>0.999755918965096</c:v>
                </c:pt>
                <c:pt idx="74">
                  <c:v>0.999494006159382</c:v>
                </c:pt>
                <c:pt idx="75">
                  <c:v>0.999062988189593</c:v>
                </c:pt>
                <c:pt idx="76">
                  <c:v>0.998402555910543</c:v>
                </c:pt>
                <c:pt idx="77">
                  <c:v>0.997443660992277</c:v>
                </c:pt>
                <c:pt idx="78">
                  <c:v>0.996108949416342</c:v>
                </c:pt>
                <c:pt idx="79">
                  <c:v>0.994313381943347</c:v>
                </c:pt>
                <c:pt idx="80">
                  <c:v>0.991965082829085</c:v>
                </c:pt>
                <c:pt idx="81">
                  <c:v>0.988966456652943</c:v>
                </c:pt>
                <c:pt idx="82">
                  <c:v>0.985215608278274</c:v>
                </c:pt>
                <c:pt idx="83">
                  <c:v>0.980608091932009</c:v>
                </c:pt>
                <c:pt idx="84">
                  <c:v>0.975039001560062</c:v>
                </c:pt>
                <c:pt idx="85">
                  <c:v>0.968405395682501</c:v>
                </c:pt>
                <c:pt idx="86">
                  <c:v>0.960609026122562</c:v>
                </c:pt>
                <c:pt idx="87">
                  <c:v>0.951559312067222</c:v>
                </c:pt>
                <c:pt idx="88">
                  <c:v>0.941176470588235</c:v>
                </c:pt>
                <c:pt idx="89">
                  <c:v>0.929394684515885</c:v>
                </c:pt>
                <c:pt idx="90">
                  <c:v>0.916165161674521</c:v>
                </c:pt>
                <c:pt idx="91">
                  <c:v>0.901458919707124</c:v>
                </c:pt>
                <c:pt idx="92">
                  <c:v>0.885269121813031</c:v>
                </c:pt>
                <c:pt idx="93">
                  <c:v>0.867612793899598</c:v>
                </c:pt>
                <c:pt idx="94">
                  <c:v>0.848531774863307</c:v>
                </c:pt>
                <c:pt idx="95">
                  <c:v>0.828092789090913</c:v>
                </c:pt>
                <c:pt idx="96">
                  <c:v>0.80638658172728</c:v>
                </c:pt>
                <c:pt idx="97">
                  <c:v>0.783526118506489</c:v>
                </c:pt>
                <c:pt idx="98">
                  <c:v>0.759643916913947</c:v>
                </c:pt>
                <c:pt idx="99">
                  <c:v>0.734888637100221</c:v>
                </c:pt>
                <c:pt idx="100">
                  <c:v>0.709421112372304</c:v>
                </c:pt>
                <c:pt idx="101">
                  <c:v>0.683410034541572</c:v>
                </c:pt>
                <c:pt idx="102">
                  <c:v>0.65702752534689</c:v>
                </c:pt>
                <c:pt idx="103">
                  <c:v>0.630444820686471</c:v>
                </c:pt>
                <c:pt idx="104">
                  <c:v>0.603828271239659</c:v>
                </c:pt>
                <c:pt idx="105">
                  <c:v>0.57733582519895</c:v>
                </c:pt>
                <c:pt idx="106">
                  <c:v>0.551114111621274</c:v>
                </c:pt>
                <c:pt idx="107">
                  <c:v>0.52529619215663</c:v>
                </c:pt>
                <c:pt idx="108">
                  <c:v>0.5</c:v>
                </c:pt>
                <c:pt idx="109">
                  <c:v>0.475327442120064</c:v>
                </c:pt>
                <c:pt idx="110">
                  <c:v>0.451364106962009</c:v>
                </c:pt>
                <c:pt idx="111">
                  <c:v>0.428179496189955</c:v>
                </c:pt>
                <c:pt idx="112">
                  <c:v>0.405827685564709</c:v>
                </c:pt>
                <c:pt idx="113">
                  <c:v>0.384348315661068</c:v>
                </c:pt>
                <c:pt idx="114">
                  <c:v>0.363767816097181</c:v>
                </c:pt>
                <c:pt idx="115">
                  <c:v>0.344100775288618</c:v>
                </c:pt>
                <c:pt idx="116">
                  <c:v>0.325351379489849</c:v>
                </c:pt>
                <c:pt idx="117">
                  <c:v>0.30751485831313</c:v>
                </c:pt>
                <c:pt idx="118">
                  <c:v>0.290578887627696</c:v>
                </c:pt>
                <c:pt idx="119">
                  <c:v>0.27452491372572</c:v>
                </c:pt>
                <c:pt idx="120">
                  <c:v>0.25932937423822</c:v>
                </c:pt>
                <c:pt idx="121">
                  <c:v>0.244964801141689</c:v>
                </c:pt>
                <c:pt idx="122">
                  <c:v>0.23140079920051</c:v>
                </c:pt>
                <c:pt idx="123">
                  <c:v>0.218604899396915</c:v>
                </c:pt>
                <c:pt idx="124">
                  <c:v>0.206543291473893</c:v>
                </c:pt>
                <c:pt idx="125">
                  <c:v>0.195181442880341</c:v>
                </c:pt>
                <c:pt idx="126">
                  <c:v>0.184484613406727</c:v>
                </c:pt>
                <c:pt idx="127">
                  <c:v>0.17441827587398</c:v>
                </c:pt>
                <c:pt idx="128">
                  <c:v>0.164948453608247</c:v>
                </c:pt>
                <c:pt idx="129">
                  <c:v>0.156041985290483</c:v>
                </c:pt>
                <c:pt idx="130">
                  <c:v>0.147666727271553</c:v>
                </c:pt>
                <c:pt idx="131">
                  <c:v>0.139791702718091</c:v>
                </c:pt>
                <c:pt idx="132">
                  <c:v>0.132387206100402</c:v>
                </c:pt>
                <c:pt idx="133">
                  <c:v>0.125424870624981</c:v>
                </c:pt>
                <c:pt idx="134">
                  <c:v>0.118877705303655</c:v>
                </c:pt>
                <c:pt idx="135">
                  <c:v>0.1127201074751</c:v>
                </c:pt>
                <c:pt idx="136">
                  <c:v>0.106927855775708</c:v>
                </c:pt>
                <c:pt idx="137">
                  <c:v>0.101478087808752</c:v>
                </c:pt>
                <c:pt idx="138">
                  <c:v>0.0963492660895747</c:v>
                </c:pt>
                <c:pt idx="139">
                  <c:v>0.091521135251042</c:v>
                </c:pt>
                <c:pt idx="140">
                  <c:v>0.0869746729752296</c:v>
                </c:pt>
                <c:pt idx="141">
                  <c:v>0.0826920366696545</c:v>
                </c:pt>
                <c:pt idx="142">
                  <c:v>0.0786565075232491</c:v>
                </c:pt>
                <c:pt idx="143">
                  <c:v>0.0748524332523163</c:v>
                </c:pt>
                <c:pt idx="144">
                  <c:v>0.0712651705731858</c:v>
                </c:pt>
                <c:pt idx="145">
                  <c:v>0.0678810282098439</c:v>
                </c:pt>
                <c:pt idx="146">
                  <c:v>0.0646872110553678</c:v>
                </c:pt>
                <c:pt idx="147">
                  <c:v>0.0616717659500592</c:v>
                </c:pt>
                <c:pt idx="148">
                  <c:v>0.0588235294117647</c:v>
                </c:pt>
                <c:pt idx="149">
                  <c:v>0.0561320775505874</c:v>
                </c:pt>
                <c:pt idx="150">
                  <c:v>0.0535876783171862</c:v>
                </c:pt>
                <c:pt idx="151">
                  <c:v>0.0511812461677792</c:v>
                </c:pt>
                <c:pt idx="152">
                  <c:v>0.0489042991769406</c:v>
                </c:pt>
                <c:pt idx="153">
                  <c:v>0.0467489185888583</c:v>
                </c:pt>
                <c:pt idx="154">
                  <c:v>0.0447077107668183</c:v>
                </c:pt>
                <c:pt idx="155">
                  <c:v>0.0427737714775503</c:v>
                </c:pt>
                <c:pt idx="156">
                  <c:v>0.0409406524302371</c:v>
                </c:pt>
                <c:pt idx="157">
                  <c:v>0.0392023299782315</c:v>
                </c:pt>
                <c:pt idx="158">
                  <c:v>0.0375531758838199</c:v>
                </c:pt>
                <c:pt idx="159">
                  <c:v>0.0359879300418819</c:v>
                </c:pt>
                <c:pt idx="160">
                  <c:v>0.034501675056324</c:v>
                </c:pt>
                <c:pt idx="161">
                  <c:v>0.0330898125631445</c:v>
                </c:pt>
                <c:pt idx="162">
                  <c:v>0.0317480411954646</c:v>
                </c:pt>
                <c:pt idx="163">
                  <c:v>0.0304723360884412</c:v>
                </c:pt>
                <c:pt idx="164">
                  <c:v>0.0292589298253827</c:v>
                </c:pt>
                <c:pt idx="165">
                  <c:v>0.0281042947303536</c:v>
                </c:pt>
                <c:pt idx="166">
                  <c:v>0.0270051264169041</c:v>
                </c:pt>
                <c:pt idx="167">
                  <c:v>0.0259583285071291</c:v>
                </c:pt>
                <c:pt idx="168">
                  <c:v>0.0249609984399376</c:v>
                </c:pt>
                <c:pt idx="169">
                  <c:v>0.0240104142921016</c:v>
                </c:pt>
                <c:pt idx="170">
                  <c:v>0.0231040225402844</c:v>
                </c:pt>
                <c:pt idx="171">
                  <c:v>0.022239426696769</c:v>
                </c:pt>
                <c:pt idx="172">
                  <c:v>0.0214143767559789</c:v>
                </c:pt>
                <c:pt idx="173">
                  <c:v>0.0206267593930818</c:v>
                </c:pt>
                <c:pt idx="174">
                  <c:v>0.01987458885997</c:v>
                </c:pt>
                <c:pt idx="175">
                  <c:v>0.0191559985277119</c:v>
                </c:pt>
                <c:pt idx="176">
                  <c:v>0.01846923302816</c:v>
                </c:pt>
                <c:pt idx="177">
                  <c:v>0.0178126409507842</c:v>
                </c:pt>
                <c:pt idx="178">
                  <c:v>0.0171846680539706</c:v>
                </c:pt>
                <c:pt idx="179">
                  <c:v>0.0165838509530023</c:v>
                </c:pt>
                <c:pt idx="180">
                  <c:v>0.0160088112497118</c:v>
                </c:pt>
                <c:pt idx="181">
                  <c:v>0.0154582500713842</c:v>
                </c:pt>
                <c:pt idx="182">
                  <c:v>0.0149309429889004</c:v>
                </c:pt>
                <c:pt idx="183">
                  <c:v>0.0144257352863487</c:v>
                </c:pt>
                <c:pt idx="184">
                  <c:v>0.0139415375564109</c:v>
                </c:pt>
                <c:pt idx="185">
                  <c:v>0.013477321597759</c:v>
                </c:pt>
                <c:pt idx="186">
                  <c:v>0.0130321165924827</c:v>
                </c:pt>
                <c:pt idx="187">
                  <c:v>0.0126050055432235</c:v>
                </c:pt>
                <c:pt idx="188">
                  <c:v>0.0121951219512195</c:v>
                </c:pt>
                <c:pt idx="189">
                  <c:v>0.0118016467178807</c:v>
                </c:pt>
                <c:pt idx="190">
                  <c:v>0.0114238052538223</c:v>
                </c:pt>
                <c:pt idx="191">
                  <c:v>0.0110608647804917</c:v>
                </c:pt>
                <c:pt idx="192">
                  <c:v>0.0107121318106395</c:v>
                </c:pt>
                <c:pt idx="193">
                  <c:v>0.0103769497949184</c:v>
                </c:pt>
                <c:pt idx="194">
                  <c:v>0.0100546969228417</c:v>
                </c:pt>
                <c:pt idx="195">
                  <c:v>0.0097447840672141</c:v>
                </c:pt>
                <c:pt idx="196">
                  <c:v>0.00944665286195795</c:v>
                </c:pt>
                <c:pt idx="197">
                  <c:v>0.00915977390400523</c:v>
                </c:pt>
                <c:pt idx="198">
                  <c:v>0.00888364507061804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0.0003125</c:v>
                </c:pt>
                <c:pt idx="100">
                  <c:v>0.00125</c:v>
                </c:pt>
                <c:pt idx="101">
                  <c:v>0.0028125</c:v>
                </c:pt>
                <c:pt idx="102">
                  <c:v>0.005</c:v>
                </c:pt>
                <c:pt idx="103">
                  <c:v>0.0078125</c:v>
                </c:pt>
                <c:pt idx="104">
                  <c:v>0.01125</c:v>
                </c:pt>
                <c:pt idx="105">
                  <c:v>0.0153125</c:v>
                </c:pt>
                <c:pt idx="106">
                  <c:v>0.02</c:v>
                </c:pt>
                <c:pt idx="107">
                  <c:v>0.0253125</c:v>
                </c:pt>
                <c:pt idx="108">
                  <c:v>0.03125</c:v>
                </c:pt>
                <c:pt idx="109">
                  <c:v>0.0378125</c:v>
                </c:pt>
                <c:pt idx="110">
                  <c:v>0.045</c:v>
                </c:pt>
                <c:pt idx="111">
                  <c:v>0.0528125</c:v>
                </c:pt>
                <c:pt idx="112">
                  <c:v>0.06125</c:v>
                </c:pt>
                <c:pt idx="113">
                  <c:v>0.0703125</c:v>
                </c:pt>
                <c:pt idx="114">
                  <c:v>0.08</c:v>
                </c:pt>
                <c:pt idx="115">
                  <c:v>0.0903125</c:v>
                </c:pt>
                <c:pt idx="116">
                  <c:v>0.10125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</c:v>
                </c:pt>
                <c:pt idx="121">
                  <c:v>0.1653125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</c:v>
                </c:pt>
                <c:pt idx="125">
                  <c:v>0.2278125</c:v>
                </c:pt>
                <c:pt idx="126">
                  <c:v>0.245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</c:v>
                </c:pt>
                <c:pt idx="130">
                  <c:v>0.32</c:v>
                </c:pt>
                <c:pt idx="131">
                  <c:v>0.3403125</c:v>
                </c:pt>
                <c:pt idx="132">
                  <c:v>0.36125</c:v>
                </c:pt>
                <c:pt idx="133">
                  <c:v>0.3828125</c:v>
                </c:pt>
                <c:pt idx="134">
                  <c:v>0.405</c:v>
                </c:pt>
                <c:pt idx="135">
                  <c:v>0.4278125</c:v>
                </c:pt>
                <c:pt idx="136">
                  <c:v>0.45125</c:v>
                </c:pt>
                <c:pt idx="137">
                  <c:v>0.4753125</c:v>
                </c:pt>
                <c:pt idx="138">
                  <c:v>0.5</c:v>
                </c:pt>
                <c:pt idx="139">
                  <c:v>0.5246875</c:v>
                </c:pt>
                <c:pt idx="140">
                  <c:v>0.54875</c:v>
                </c:pt>
                <c:pt idx="141">
                  <c:v>0.5721875</c:v>
                </c:pt>
                <c:pt idx="142">
                  <c:v>0.595</c:v>
                </c:pt>
                <c:pt idx="143">
                  <c:v>0.6171875</c:v>
                </c:pt>
                <c:pt idx="144">
                  <c:v>0.63875</c:v>
                </c:pt>
                <c:pt idx="145">
                  <c:v>0.6596875</c:v>
                </c:pt>
                <c:pt idx="146">
                  <c:v>0.68</c:v>
                </c:pt>
                <c:pt idx="147">
                  <c:v>0.6996875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</c:v>
                </c:pt>
                <c:pt idx="152">
                  <c:v>0.78875</c:v>
                </c:pt>
                <c:pt idx="153">
                  <c:v>0.8046875</c:v>
                </c:pt>
                <c:pt idx="154">
                  <c:v>0.82</c:v>
                </c:pt>
                <c:pt idx="155">
                  <c:v>0.8346875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</c:v>
                </c:pt>
                <c:pt idx="160">
                  <c:v>0.89875</c:v>
                </c:pt>
                <c:pt idx="161">
                  <c:v>0.9096875</c:v>
                </c:pt>
                <c:pt idx="162">
                  <c:v>0.92</c:v>
                </c:pt>
                <c:pt idx="163">
                  <c:v>0.9296875</c:v>
                </c:pt>
                <c:pt idx="164">
                  <c:v>0.93875</c:v>
                </c:pt>
                <c:pt idx="165">
                  <c:v>0.9471875</c:v>
                </c:pt>
                <c:pt idx="166">
                  <c:v>0.955</c:v>
                </c:pt>
                <c:pt idx="167">
                  <c:v>0.9621875</c:v>
                </c:pt>
                <c:pt idx="168">
                  <c:v>0.96875</c:v>
                </c:pt>
                <c:pt idx="169">
                  <c:v>0.9746875</c:v>
                </c:pt>
                <c:pt idx="170">
                  <c:v>0.98</c:v>
                </c:pt>
                <c:pt idx="171">
                  <c:v>0.9846875</c:v>
                </c:pt>
                <c:pt idx="172">
                  <c:v>0.98875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</c:v>
                </c:pt>
                <c:pt idx="177">
                  <c:v>0.9996875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</a:p>
        </c:txPr>
        <c:crossAx val="1247222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6247166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0.0111089965382423</c:v>
                </c:pt>
                <c:pt idx="1">
                  <c:v>0.0119704699443895</c:v>
                </c:pt>
                <c:pt idx="2">
                  <c:v>0.0128906891440015</c:v>
                </c:pt>
                <c:pt idx="3">
                  <c:v>0.0138729760536071</c:v>
                </c:pt>
                <c:pt idx="4">
                  <c:v>0.0149207860690678</c:v>
                </c:pt>
                <c:pt idx="5">
                  <c:v>0.0160377092753506</c:v>
                </c:pt>
                <c:pt idx="6">
                  <c:v>0.0172274713116351</c:v>
                </c:pt>
                <c:pt idx="7">
                  <c:v>0.0184939338623691</c:v>
                </c:pt>
                <c:pt idx="8">
                  <c:v>0.0198410947443703</c:v>
                </c:pt>
                <c:pt idx="9">
                  <c:v>0.0212730875596816</c:v>
                </c:pt>
                <c:pt idx="10">
                  <c:v>0.0227941808836123</c:v>
                </c:pt>
                <c:pt idx="11">
                  <c:v>0.0244087769572719</c:v>
                </c:pt>
                <c:pt idx="12">
                  <c:v>0.0261214098539182</c:v>
                </c:pt>
                <c:pt idx="13">
                  <c:v>0.0279367430886245</c:v>
                </c:pt>
                <c:pt idx="14">
                  <c:v>0.0298595666411155</c:v>
                </c:pt>
                <c:pt idx="15">
                  <c:v>0.0318947933621571</c:v>
                </c:pt>
                <c:pt idx="16">
                  <c:v>0.0340474547345993</c:v>
                </c:pt>
                <c:pt idx="17">
                  <c:v>0.0363226959610982</c:v>
                </c:pt>
                <c:pt idx="18">
                  <c:v>0.0387257703516644</c:v>
                </c:pt>
                <c:pt idx="19">
                  <c:v>0.041262032985532</c:v>
                </c:pt>
                <c:pt idx="20">
                  <c:v>0.0439369336234074</c:v>
                </c:pt>
                <c:pt idx="21">
                  <c:v>0.0467560088479479</c:v>
                </c:pt>
                <c:pt idx="22">
                  <c:v>0.0497248734123496</c:v>
                </c:pt>
                <c:pt idx="23">
                  <c:v>0.0528492107791852</c:v>
                </c:pt>
                <c:pt idx="24">
                  <c:v>0.0561347628341337</c:v>
                </c:pt>
                <c:pt idx="25">
                  <c:v>0.0595873187619861</c:v>
                </c:pt>
                <c:pt idx="26">
                  <c:v>0.0632127030752888</c:v>
                </c:pt>
                <c:pt idx="27">
                  <c:v>0.0670167627892073</c:v>
                </c:pt>
                <c:pt idx="28">
                  <c:v>0.071005353739637</c:v>
                </c:pt>
                <c:pt idx="29">
                  <c:v>0.0751843260452712</c:v>
                </c:pt>
                <c:pt idx="30">
                  <c:v>0.0795595087182277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0.0939199457990045</c:v>
                </c:pt>
                <c:pt idx="34">
                  <c:v>0.0991372525107474</c:v>
                </c:pt>
                <c:pt idx="35">
                  <c:v>0.104579001289001</c:v>
                </c:pt>
                <c:pt idx="36">
                  <c:v>0.110250525304485</c:v>
                </c:pt>
                <c:pt idx="37">
                  <c:v>0.116157006352097</c:v>
                </c:pt>
                <c:pt idx="38">
                  <c:v>0.122303453346901</c:v>
                </c:pt>
                <c:pt idx="39">
                  <c:v>0.128694680215662</c:v>
                </c:pt>
                <c:pt idx="40">
                  <c:v>0.135335283236613</c:v>
                </c:pt>
                <c:pt idx="41">
                  <c:v>0.142229617885395</c:v>
                </c:pt>
                <c:pt idx="42">
                  <c:v>0.149381775250418</c:v>
                </c:pt>
                <c:pt idx="43">
                  <c:v>0.15679555808604</c:v>
                </c:pt>
                <c:pt idx="44">
                  <c:v>0.164474456577155</c:v>
                </c:pt>
                <c:pt idx="45">
                  <c:v>0.172421623893753</c:v>
                </c:pt>
                <c:pt idx="46">
                  <c:v>0.180639851618894</c:v>
                </c:pt>
                <c:pt idx="47">
                  <c:v>0.189131545138226</c:v>
                </c:pt>
                <c:pt idx="48">
                  <c:v>0.197898699083615</c:v>
                </c:pt>
                <c:pt idx="49">
                  <c:v>0.206942872927678</c:v>
                </c:pt>
                <c:pt idx="50">
                  <c:v>0.216265166829887</c:v>
                </c:pt>
                <c:pt idx="51">
                  <c:v>0.225866197838514</c:v>
                </c:pt>
                <c:pt idx="52">
                  <c:v>0.235746076555864</c:v>
                </c:pt>
                <c:pt idx="53">
                  <c:v>0.245904384377068</c:v>
                </c:pt>
                <c:pt idx="54">
                  <c:v>0.256340151415074</c:v>
                </c:pt>
                <c:pt idx="55">
                  <c:v>0.267051835226343</c:v>
                </c:pt>
                <c:pt idx="56">
                  <c:v>0.278037300453194</c:v>
                </c:pt>
                <c:pt idx="57">
                  <c:v>0.289293799499562</c:v>
                </c:pt>
                <c:pt idx="58">
                  <c:v>0.300817954357276</c:v>
                </c:pt>
                <c:pt idx="59">
                  <c:v>0.312605739699655</c:v>
                </c:pt>
                <c:pt idx="60">
                  <c:v>0.32465246735835</c:v>
                </c:pt>
                <c:pt idx="61">
                  <c:v>0.336952772297825</c:v>
                </c:pt>
                <c:pt idx="62">
                  <c:v>0.349500600199757</c:v>
                </c:pt>
                <c:pt idx="63">
                  <c:v>0.362289196766756</c:v>
                </c:pt>
                <c:pt idx="64">
                  <c:v>0.3753110988514</c:v>
                </c:pt>
                <c:pt idx="65">
                  <c:v>0.388558127512364</c:v>
                </c:pt>
                <c:pt idx="66">
                  <c:v>0.402021383094655</c:v>
                </c:pt>
                <c:pt idx="67">
                  <c:v>0.415691242425427</c:v>
                </c:pt>
                <c:pt idx="68">
                  <c:v>0.429557358210739</c:v>
                </c:pt>
                <c:pt idx="69">
                  <c:v>0.443608660711772</c:v>
                </c:pt>
                <c:pt idx="70">
                  <c:v>0.457833361771614</c:v>
                </c:pt>
                <c:pt idx="71">
                  <c:v>0.472218961255654</c:v>
                </c:pt>
                <c:pt idx="72">
                  <c:v>0.486752255959972</c:v>
                </c:pt>
                <c:pt idx="73">
                  <c:v>0.50141935103294</c:v>
                </c:pt>
                <c:pt idx="74">
                  <c:v>0.516205673945496</c:v>
                </c:pt>
                <c:pt idx="75">
                  <c:v>0.531095991035345</c:v>
                </c:pt>
                <c:pt idx="76">
                  <c:v>0.546074426639709</c:v>
                </c:pt>
                <c:pt idx="77">
                  <c:v>0.561124484820174</c:v>
                </c:pt>
                <c:pt idx="78">
                  <c:v>0.5762290736718</c:v>
                </c:pt>
                <c:pt idx="79">
                  <c:v>0.591370532196981</c:v>
                </c:pt>
                <c:pt idx="80">
                  <c:v>0.606530659712633</c:v>
                </c:pt>
                <c:pt idx="81">
                  <c:v>0.621690747747193</c:v>
                </c:pt>
                <c:pt idx="82">
                  <c:v>0.636831614371743</c:v>
                </c:pt>
                <c:pt idx="83">
                  <c:v>0.651933640897346</c:v>
                </c:pt>
                <c:pt idx="84">
                  <c:v>0.666976810858475</c:v>
                </c:pt>
                <c:pt idx="85">
                  <c:v>0.681940751190348</c:v>
                </c:pt>
                <c:pt idx="86">
                  <c:v>0.696804775496035</c:v>
                </c:pt>
                <c:pt idx="87">
                  <c:v>0.711547929287537</c:v>
                </c:pt>
                <c:pt idx="88">
                  <c:v>0.726149037073691</c:v>
                </c:pt>
                <c:pt idx="89">
                  <c:v>0.740586751156752</c:v>
                </c:pt>
                <c:pt idx="90">
                  <c:v>0.754839601989007</c:v>
                </c:pt>
                <c:pt idx="91">
                  <c:v>0.768886049930792</c:v>
                </c:pt>
                <c:pt idx="92">
                  <c:v>0.782704538241868</c:v>
                </c:pt>
                <c:pt idx="93">
                  <c:v>0.796273547129419</c:v>
                </c:pt>
                <c:pt idx="94">
                  <c:v>0.809571648667887</c:v>
                </c:pt>
                <c:pt idx="95">
                  <c:v>0.822577562398665</c:v>
                </c:pt>
                <c:pt idx="96">
                  <c:v>0.835270211411272</c:v>
                </c:pt>
                <c:pt idx="97">
                  <c:v>0.847628778702136</c:v>
                </c:pt>
                <c:pt idx="98">
                  <c:v>0.859632763602542</c:v>
                </c:pt>
                <c:pt idx="99">
                  <c:v>0.87126203806374</c:v>
                </c:pt>
                <c:pt idx="100">
                  <c:v>0.882496902584596</c:v>
                </c:pt>
                <c:pt idx="101">
                  <c:v>0.893318141565683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0.923116346386636</c:v>
                </c:pt>
                <c:pt idx="105">
                  <c:v>0.932102492359528</c:v>
                </c:pt>
                <c:pt idx="106">
                  <c:v>0.940588063364342</c:v>
                </c:pt>
                <c:pt idx="107">
                  <c:v>0.948557850406423</c:v>
                </c:pt>
                <c:pt idx="108">
                  <c:v>0.9559974818331</c:v>
                </c:pt>
                <c:pt idx="109">
                  <c:v>0.962893466491363</c:v>
                </c:pt>
                <c:pt idx="110">
                  <c:v>0.969233234476344</c:v>
                </c:pt>
                <c:pt idx="111">
                  <c:v>0.975005175298418</c:v>
                </c:pt>
                <c:pt idx="112">
                  <c:v>0.980198673306755</c:v>
                </c:pt>
                <c:pt idx="113">
                  <c:v>0.984804140218096</c:v>
                </c:pt>
                <c:pt idx="114">
                  <c:v>0.988813044611233</c:v>
                </c:pt>
                <c:pt idx="115">
                  <c:v>0.992217938260244</c:v>
                </c:pt>
                <c:pt idx="116">
                  <c:v>0.995012479192682</c:v>
                </c:pt>
                <c:pt idx="117">
                  <c:v>0.997191451372845</c:v>
                </c:pt>
                <c:pt idx="118">
                  <c:v>0.998750780924581</c:v>
                </c:pt>
                <c:pt idx="119">
                  <c:v>0.999687548823039</c:v>
                </c:pt>
                <c:pt idx="120">
                  <c:v>1</c:v>
                </c:pt>
                <c:pt idx="121">
                  <c:v>0.999687548823039</c:v>
                </c:pt>
                <c:pt idx="122">
                  <c:v>0.998750780924581</c:v>
                </c:pt>
                <c:pt idx="123">
                  <c:v>0.997191451372845</c:v>
                </c:pt>
                <c:pt idx="124">
                  <c:v>0.995012479192682</c:v>
                </c:pt>
                <c:pt idx="125">
                  <c:v>0.992217938260244</c:v>
                </c:pt>
                <c:pt idx="126">
                  <c:v>0.988813044611233</c:v>
                </c:pt>
                <c:pt idx="127">
                  <c:v>0.984804140218096</c:v>
                </c:pt>
                <c:pt idx="128">
                  <c:v>0.980198673306755</c:v>
                </c:pt>
                <c:pt idx="129">
                  <c:v>0.975005175298418</c:v>
                </c:pt>
                <c:pt idx="130">
                  <c:v>0.969233234476344</c:v>
                </c:pt>
                <c:pt idx="131">
                  <c:v>0.962893466491363</c:v>
                </c:pt>
                <c:pt idx="132">
                  <c:v>0.9559974818331</c:v>
                </c:pt>
                <c:pt idx="133">
                  <c:v>0.948557850406423</c:v>
                </c:pt>
                <c:pt idx="134">
                  <c:v>0.940588063364342</c:v>
                </c:pt>
                <c:pt idx="135">
                  <c:v>0.932102492359528</c:v>
                </c:pt>
                <c:pt idx="136">
                  <c:v>0.923116346386636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0.893318141565683</c:v>
                </c:pt>
                <c:pt idx="140">
                  <c:v>0.882496902584596</c:v>
                </c:pt>
                <c:pt idx="141">
                  <c:v>0.87126203806374</c:v>
                </c:pt>
                <c:pt idx="142">
                  <c:v>0.859632763602542</c:v>
                </c:pt>
                <c:pt idx="143">
                  <c:v>0.847628778702136</c:v>
                </c:pt>
                <c:pt idx="144">
                  <c:v>0.835270211411272</c:v>
                </c:pt>
                <c:pt idx="145">
                  <c:v>0.822577562398665</c:v>
                </c:pt>
                <c:pt idx="146">
                  <c:v>0.809571648667887</c:v>
                </c:pt>
                <c:pt idx="147">
                  <c:v>0.796273547129419</c:v>
                </c:pt>
                <c:pt idx="148">
                  <c:v>0.782704538241868</c:v>
                </c:pt>
                <c:pt idx="149">
                  <c:v>0.768886049930792</c:v>
                </c:pt>
                <c:pt idx="150">
                  <c:v>0.754839601989007</c:v>
                </c:pt>
                <c:pt idx="151">
                  <c:v>0.740586751156752</c:v>
                </c:pt>
                <c:pt idx="152">
                  <c:v>0.726149037073691</c:v>
                </c:pt>
                <c:pt idx="153">
                  <c:v>0.711547929287537</c:v>
                </c:pt>
                <c:pt idx="154">
                  <c:v>0.696804775496035</c:v>
                </c:pt>
                <c:pt idx="155">
                  <c:v>0.681940751190348</c:v>
                </c:pt>
                <c:pt idx="156">
                  <c:v>0.666976810858475</c:v>
                </c:pt>
                <c:pt idx="157">
                  <c:v>0.651933640897346</c:v>
                </c:pt>
                <c:pt idx="158">
                  <c:v>0.636831614371743</c:v>
                </c:pt>
                <c:pt idx="159">
                  <c:v>0.621690747747193</c:v>
                </c:pt>
                <c:pt idx="160">
                  <c:v>0.606530659712633</c:v>
                </c:pt>
                <c:pt idx="161">
                  <c:v>0.591370532196981</c:v>
                </c:pt>
                <c:pt idx="162">
                  <c:v>0.5762290736718</c:v>
                </c:pt>
                <c:pt idx="163">
                  <c:v>0.561124484820174</c:v>
                </c:pt>
                <c:pt idx="164">
                  <c:v>0.54607442663971</c:v>
                </c:pt>
                <c:pt idx="165">
                  <c:v>0.531095991035345</c:v>
                </c:pt>
                <c:pt idx="166">
                  <c:v>0.516205673945496</c:v>
                </c:pt>
                <c:pt idx="167">
                  <c:v>0.501419351032941</c:v>
                </c:pt>
                <c:pt idx="168">
                  <c:v>0.486752255959972</c:v>
                </c:pt>
                <c:pt idx="169">
                  <c:v>0.472218961255654</c:v>
                </c:pt>
                <c:pt idx="170">
                  <c:v>0.457833361771614</c:v>
                </c:pt>
                <c:pt idx="171">
                  <c:v>0.443608660711772</c:v>
                </c:pt>
                <c:pt idx="172">
                  <c:v>0.429557358210739</c:v>
                </c:pt>
                <c:pt idx="173">
                  <c:v>0.415691242425427</c:v>
                </c:pt>
                <c:pt idx="174">
                  <c:v>0.402021383094655</c:v>
                </c:pt>
                <c:pt idx="175">
                  <c:v>0.388558127512364</c:v>
                </c:pt>
                <c:pt idx="176">
                  <c:v>0.375311098851399</c:v>
                </c:pt>
                <c:pt idx="177">
                  <c:v>0.362289196766756</c:v>
                </c:pt>
                <c:pt idx="178">
                  <c:v>0.349500600199756</c:v>
                </c:pt>
                <c:pt idx="179">
                  <c:v>0.336952772297825</c:v>
                </c:pt>
                <c:pt idx="180">
                  <c:v>0.32465246735835</c:v>
                </c:pt>
                <c:pt idx="181">
                  <c:v>0.312605739699655</c:v>
                </c:pt>
                <c:pt idx="182">
                  <c:v>0.300817954357276</c:v>
                </c:pt>
                <c:pt idx="183">
                  <c:v>0.289293799499562</c:v>
                </c:pt>
                <c:pt idx="184">
                  <c:v>0.278037300453194</c:v>
                </c:pt>
                <c:pt idx="185">
                  <c:v>0.267051835226343</c:v>
                </c:pt>
                <c:pt idx="186">
                  <c:v>0.256340151415074</c:v>
                </c:pt>
                <c:pt idx="187">
                  <c:v>0.245904384377068</c:v>
                </c:pt>
                <c:pt idx="188">
                  <c:v>0.235746076555863</c:v>
                </c:pt>
                <c:pt idx="189">
                  <c:v>0.225866197838515</c:v>
                </c:pt>
                <c:pt idx="190">
                  <c:v>0.216265166829887</c:v>
                </c:pt>
                <c:pt idx="191">
                  <c:v>0.206942872927678</c:v>
                </c:pt>
                <c:pt idx="192">
                  <c:v>0.197898699083615</c:v>
                </c:pt>
                <c:pt idx="193">
                  <c:v>0.189131545138225</c:v>
                </c:pt>
                <c:pt idx="194">
                  <c:v>0.180639851618894</c:v>
                </c:pt>
                <c:pt idx="195">
                  <c:v>0.172421623893753</c:v>
                </c:pt>
                <c:pt idx="196">
                  <c:v>0.164474456577155</c:v>
                </c:pt>
                <c:pt idx="197">
                  <c:v>0.15679555808604</c:v>
                </c:pt>
                <c:pt idx="198">
                  <c:v>0.149381775250418</c:v>
                </c:pt>
                <c:pt idx="199">
                  <c:v>0.142229617885395</c:v>
                </c:pt>
                <c:pt idx="200">
                  <c:v>0.135335283236613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810031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0.000199999999999999</c:v>
                </c:pt>
                <c:pt idx="52">
                  <c:v>0.000800000000000001</c:v>
                </c:pt>
                <c:pt idx="53">
                  <c:v>0.0018</c:v>
                </c:pt>
                <c:pt idx="54">
                  <c:v>0.00320000000000001</c:v>
                </c:pt>
                <c:pt idx="55">
                  <c:v>0.005</c:v>
                </c:pt>
                <c:pt idx="56">
                  <c:v>0.00719999999999999</c:v>
                </c:pt>
                <c:pt idx="57">
                  <c:v>0.00980000000000001</c:v>
                </c:pt>
                <c:pt idx="58">
                  <c:v>0.0128</c:v>
                </c:pt>
                <c:pt idx="59">
                  <c:v>0.0162</c:v>
                </c:pt>
                <c:pt idx="60">
                  <c:v>0.02</c:v>
                </c:pt>
                <c:pt idx="61">
                  <c:v>0.0242</c:v>
                </c:pt>
                <c:pt idx="62">
                  <c:v>0.0288</c:v>
                </c:pt>
                <c:pt idx="63">
                  <c:v>0.0338</c:v>
                </c:pt>
                <c:pt idx="64">
                  <c:v>0.0392</c:v>
                </c:pt>
                <c:pt idx="65">
                  <c:v>0.045</c:v>
                </c:pt>
                <c:pt idx="66">
                  <c:v>0.0512</c:v>
                </c:pt>
                <c:pt idx="67">
                  <c:v>0.0578</c:v>
                </c:pt>
                <c:pt idx="68">
                  <c:v>0.0648</c:v>
                </c:pt>
                <c:pt idx="69">
                  <c:v>0.0722</c:v>
                </c:pt>
                <c:pt idx="70">
                  <c:v>0.08</c:v>
                </c:pt>
                <c:pt idx="71">
                  <c:v>0.0882</c:v>
                </c:pt>
                <c:pt idx="72">
                  <c:v>0.0968</c:v>
                </c:pt>
                <c:pt idx="73">
                  <c:v>0.1058</c:v>
                </c:pt>
                <c:pt idx="74">
                  <c:v>0.1152</c:v>
                </c:pt>
                <c:pt idx="75">
                  <c:v>0.125</c:v>
                </c:pt>
                <c:pt idx="76">
                  <c:v>0.1352</c:v>
                </c:pt>
                <c:pt idx="77">
                  <c:v>0.1458</c:v>
                </c:pt>
                <c:pt idx="78">
                  <c:v>0.1568</c:v>
                </c:pt>
                <c:pt idx="79">
                  <c:v>0.1682</c:v>
                </c:pt>
                <c:pt idx="80">
                  <c:v>0.18</c:v>
                </c:pt>
                <c:pt idx="81">
                  <c:v>0.1922</c:v>
                </c:pt>
                <c:pt idx="82">
                  <c:v>0.2048</c:v>
                </c:pt>
                <c:pt idx="83">
                  <c:v>0.2178</c:v>
                </c:pt>
                <c:pt idx="84">
                  <c:v>0.2312</c:v>
                </c:pt>
                <c:pt idx="85">
                  <c:v>0.245</c:v>
                </c:pt>
                <c:pt idx="86">
                  <c:v>0.2592</c:v>
                </c:pt>
                <c:pt idx="87">
                  <c:v>0.2738</c:v>
                </c:pt>
                <c:pt idx="88">
                  <c:v>0.2888</c:v>
                </c:pt>
                <c:pt idx="89">
                  <c:v>0.3042</c:v>
                </c:pt>
                <c:pt idx="90">
                  <c:v>0.32</c:v>
                </c:pt>
                <c:pt idx="91">
                  <c:v>0.3362</c:v>
                </c:pt>
                <c:pt idx="92">
                  <c:v>0.3528</c:v>
                </c:pt>
                <c:pt idx="93">
                  <c:v>0.3698</c:v>
                </c:pt>
                <c:pt idx="94">
                  <c:v>0.3872</c:v>
                </c:pt>
                <c:pt idx="95">
                  <c:v>0.405</c:v>
                </c:pt>
                <c:pt idx="96">
                  <c:v>0.4232</c:v>
                </c:pt>
                <c:pt idx="97">
                  <c:v>0.4418</c:v>
                </c:pt>
                <c:pt idx="98">
                  <c:v>0.4608</c:v>
                </c:pt>
                <c:pt idx="99">
                  <c:v>0.4802</c:v>
                </c:pt>
                <c:pt idx="100">
                  <c:v>0.5</c:v>
                </c:pt>
                <c:pt idx="101">
                  <c:v>0.5198</c:v>
                </c:pt>
                <c:pt idx="102">
                  <c:v>0.5392</c:v>
                </c:pt>
                <c:pt idx="103">
                  <c:v>0.5582</c:v>
                </c:pt>
                <c:pt idx="104">
                  <c:v>0.5768</c:v>
                </c:pt>
                <c:pt idx="105">
                  <c:v>0.595</c:v>
                </c:pt>
                <c:pt idx="106">
                  <c:v>0.6128</c:v>
                </c:pt>
                <c:pt idx="107">
                  <c:v>0.6302</c:v>
                </c:pt>
                <c:pt idx="108">
                  <c:v>0.6472</c:v>
                </c:pt>
                <c:pt idx="109">
                  <c:v>0.6638</c:v>
                </c:pt>
                <c:pt idx="110">
                  <c:v>0.68</c:v>
                </c:pt>
                <c:pt idx="111">
                  <c:v>0.6958</c:v>
                </c:pt>
                <c:pt idx="112">
                  <c:v>0.7112</c:v>
                </c:pt>
                <c:pt idx="113">
                  <c:v>0.7262</c:v>
                </c:pt>
                <c:pt idx="114">
                  <c:v>0.7408</c:v>
                </c:pt>
                <c:pt idx="115">
                  <c:v>0.755</c:v>
                </c:pt>
                <c:pt idx="116">
                  <c:v>0.7688</c:v>
                </c:pt>
                <c:pt idx="117">
                  <c:v>0.7822</c:v>
                </c:pt>
                <c:pt idx="118">
                  <c:v>0.7952</c:v>
                </c:pt>
                <c:pt idx="119">
                  <c:v>0.8078</c:v>
                </c:pt>
                <c:pt idx="120">
                  <c:v>0.82</c:v>
                </c:pt>
                <c:pt idx="121">
                  <c:v>0.8318</c:v>
                </c:pt>
                <c:pt idx="122">
                  <c:v>0.8432</c:v>
                </c:pt>
                <c:pt idx="123">
                  <c:v>0.8542</c:v>
                </c:pt>
                <c:pt idx="124">
                  <c:v>0.8648</c:v>
                </c:pt>
                <c:pt idx="125">
                  <c:v>0.875</c:v>
                </c:pt>
                <c:pt idx="126">
                  <c:v>0.8848</c:v>
                </c:pt>
                <c:pt idx="127">
                  <c:v>0.8942</c:v>
                </c:pt>
                <c:pt idx="128">
                  <c:v>0.9032</c:v>
                </c:pt>
                <c:pt idx="129">
                  <c:v>0.9118</c:v>
                </c:pt>
                <c:pt idx="130">
                  <c:v>0.92</c:v>
                </c:pt>
                <c:pt idx="131">
                  <c:v>0.9278</c:v>
                </c:pt>
                <c:pt idx="132">
                  <c:v>0.9352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18084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</c:v>
                </c:pt>
                <c:pt idx="52">
                  <c:v>0.9992</c:v>
                </c:pt>
                <c:pt idx="53">
                  <c:v>0.9982</c:v>
                </c:pt>
                <c:pt idx="54">
                  <c:v>0.9968</c:v>
                </c:pt>
                <c:pt idx="55">
                  <c:v>0.995</c:v>
                </c:pt>
                <c:pt idx="56">
                  <c:v>0.9928</c:v>
                </c:pt>
                <c:pt idx="57">
                  <c:v>0.9902</c:v>
                </c:pt>
                <c:pt idx="58">
                  <c:v>0.9872</c:v>
                </c:pt>
                <c:pt idx="59">
                  <c:v>0.9838</c:v>
                </c:pt>
                <c:pt idx="60">
                  <c:v>0.98</c:v>
                </c:pt>
                <c:pt idx="61">
                  <c:v>0.9758</c:v>
                </c:pt>
                <c:pt idx="62">
                  <c:v>0.9712</c:v>
                </c:pt>
                <c:pt idx="63">
                  <c:v>0.9662</c:v>
                </c:pt>
                <c:pt idx="64">
                  <c:v>0.9608</c:v>
                </c:pt>
                <c:pt idx="65">
                  <c:v>0.955</c:v>
                </c:pt>
                <c:pt idx="66">
                  <c:v>0.9488</c:v>
                </c:pt>
                <c:pt idx="67">
                  <c:v>0.9422</c:v>
                </c:pt>
                <c:pt idx="68">
                  <c:v>0.9352</c:v>
                </c:pt>
                <c:pt idx="69">
                  <c:v>0.9278</c:v>
                </c:pt>
                <c:pt idx="70">
                  <c:v>0.92</c:v>
                </c:pt>
                <c:pt idx="71">
                  <c:v>0.9118</c:v>
                </c:pt>
                <c:pt idx="72">
                  <c:v>0.9032</c:v>
                </c:pt>
                <c:pt idx="73">
                  <c:v>0.8942</c:v>
                </c:pt>
                <c:pt idx="74">
                  <c:v>0.8848</c:v>
                </c:pt>
                <c:pt idx="75">
                  <c:v>0.875</c:v>
                </c:pt>
                <c:pt idx="76">
                  <c:v>0.8648</c:v>
                </c:pt>
                <c:pt idx="77">
                  <c:v>0.8542</c:v>
                </c:pt>
                <c:pt idx="78">
                  <c:v>0.8432</c:v>
                </c:pt>
                <c:pt idx="79">
                  <c:v>0.8318</c:v>
                </c:pt>
                <c:pt idx="80">
                  <c:v>0.82</c:v>
                </c:pt>
                <c:pt idx="81">
                  <c:v>0.8078</c:v>
                </c:pt>
                <c:pt idx="82">
                  <c:v>0.7952</c:v>
                </c:pt>
                <c:pt idx="83">
                  <c:v>0.7822</c:v>
                </c:pt>
                <c:pt idx="84">
                  <c:v>0.7688</c:v>
                </c:pt>
                <c:pt idx="85">
                  <c:v>0.755</c:v>
                </c:pt>
                <c:pt idx="86">
                  <c:v>0.7408</c:v>
                </c:pt>
                <c:pt idx="87">
                  <c:v>0.7262</c:v>
                </c:pt>
                <c:pt idx="88">
                  <c:v>0.7112</c:v>
                </c:pt>
                <c:pt idx="89">
                  <c:v>0.6958</c:v>
                </c:pt>
                <c:pt idx="90">
                  <c:v>0.68</c:v>
                </c:pt>
                <c:pt idx="91">
                  <c:v>0.6638</c:v>
                </c:pt>
                <c:pt idx="92">
                  <c:v>0.6472</c:v>
                </c:pt>
                <c:pt idx="93">
                  <c:v>0.6302</c:v>
                </c:pt>
                <c:pt idx="94">
                  <c:v>0.6128</c:v>
                </c:pt>
                <c:pt idx="95">
                  <c:v>0.595</c:v>
                </c:pt>
                <c:pt idx="96">
                  <c:v>0.5768</c:v>
                </c:pt>
                <c:pt idx="97">
                  <c:v>0.5582</c:v>
                </c:pt>
                <c:pt idx="98">
                  <c:v>0.5392</c:v>
                </c:pt>
                <c:pt idx="99">
                  <c:v>0.5198</c:v>
                </c:pt>
                <c:pt idx="100">
                  <c:v>0.5</c:v>
                </c:pt>
                <c:pt idx="101">
                  <c:v>0.4802</c:v>
                </c:pt>
                <c:pt idx="102">
                  <c:v>0.4608</c:v>
                </c:pt>
                <c:pt idx="103">
                  <c:v>0.4418</c:v>
                </c:pt>
                <c:pt idx="104">
                  <c:v>0.4232</c:v>
                </c:pt>
                <c:pt idx="105">
                  <c:v>0.405</c:v>
                </c:pt>
                <c:pt idx="106">
                  <c:v>0.3872</c:v>
                </c:pt>
                <c:pt idx="107">
                  <c:v>0.3698</c:v>
                </c:pt>
                <c:pt idx="108">
                  <c:v>0.3528</c:v>
                </c:pt>
                <c:pt idx="109">
                  <c:v>0.3362</c:v>
                </c:pt>
                <c:pt idx="110">
                  <c:v>0.32</c:v>
                </c:pt>
                <c:pt idx="111">
                  <c:v>0.3042</c:v>
                </c:pt>
                <c:pt idx="112">
                  <c:v>0.2888</c:v>
                </c:pt>
                <c:pt idx="113">
                  <c:v>0.2738</c:v>
                </c:pt>
                <c:pt idx="114">
                  <c:v>0.2592</c:v>
                </c:pt>
                <c:pt idx="115">
                  <c:v>0.245</c:v>
                </c:pt>
                <c:pt idx="116">
                  <c:v>0.2312</c:v>
                </c:pt>
                <c:pt idx="117">
                  <c:v>0.2178</c:v>
                </c:pt>
                <c:pt idx="118">
                  <c:v>0.2048</c:v>
                </c:pt>
                <c:pt idx="119">
                  <c:v>0.1922</c:v>
                </c:pt>
                <c:pt idx="120">
                  <c:v>0.18</c:v>
                </c:pt>
                <c:pt idx="121">
                  <c:v>0.1682</c:v>
                </c:pt>
                <c:pt idx="122">
                  <c:v>0.1568</c:v>
                </c:pt>
                <c:pt idx="123">
                  <c:v>0.1458</c:v>
                </c:pt>
                <c:pt idx="124">
                  <c:v>0.1352</c:v>
                </c:pt>
                <c:pt idx="125">
                  <c:v>0.125</c:v>
                </c:pt>
                <c:pt idx="126">
                  <c:v>0.1152</c:v>
                </c:pt>
                <c:pt idx="127">
                  <c:v>0.1058</c:v>
                </c:pt>
                <c:pt idx="128">
                  <c:v>0.0967999999999999</c:v>
                </c:pt>
                <c:pt idx="129">
                  <c:v>0.0882</c:v>
                </c:pt>
                <c:pt idx="130">
                  <c:v>0.08</c:v>
                </c:pt>
                <c:pt idx="131">
                  <c:v>0.0722</c:v>
                </c:pt>
                <c:pt idx="132">
                  <c:v>0.0648000000000001</c:v>
                </c:pt>
                <c:pt idx="133">
                  <c:v>0.0578</c:v>
                </c:pt>
                <c:pt idx="134">
                  <c:v>0.0512</c:v>
                </c:pt>
                <c:pt idx="135">
                  <c:v>0.045</c:v>
                </c:pt>
                <c:pt idx="136">
                  <c:v>0.0392</c:v>
                </c:pt>
                <c:pt idx="137">
                  <c:v>0.0338</c:v>
                </c:pt>
                <c:pt idx="138">
                  <c:v>0.0288</c:v>
                </c:pt>
                <c:pt idx="139">
                  <c:v>0.0242</c:v>
                </c:pt>
                <c:pt idx="140">
                  <c:v>0.02</c:v>
                </c:pt>
                <c:pt idx="141">
                  <c:v>0.0162</c:v>
                </c:pt>
                <c:pt idx="142">
                  <c:v>0.0128</c:v>
                </c:pt>
                <c:pt idx="143">
                  <c:v>0.00979999999999998</c:v>
                </c:pt>
                <c:pt idx="144">
                  <c:v>0.00719999999999999</c:v>
                </c:pt>
                <c:pt idx="145">
                  <c:v>0.005</c:v>
                </c:pt>
                <c:pt idx="146">
                  <c:v>0.00320000000000001</c:v>
                </c:pt>
                <c:pt idx="147">
                  <c:v>0.00180000000000001</c:v>
                </c:pt>
                <c:pt idx="148">
                  <c:v>0.000799999999999994</c:v>
                </c:pt>
                <c:pt idx="149">
                  <c:v>0.000199999999999999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5968905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0368278909894427"/>
          <c:y val="0.205227205227205"/>
          <c:w val="0.927264915295851"/>
          <c:h val="0.56994356994357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</c:v>
                </c:pt>
                <c:pt idx="1">
                  <c:v>0.00166202468126005</c:v>
                </c:pt>
                <c:pt idx="2">
                  <c:v>0.00181897973725723</c:v>
                </c:pt>
                <c:pt idx="3">
                  <c:v>0.00199278108518121</c:v>
                </c:pt>
                <c:pt idx="4">
                  <c:v>0.002185456418354</c:v>
                </c:pt>
                <c:pt idx="5">
                  <c:v>0.00239930394670334</c:v>
                </c:pt>
                <c:pt idx="6">
                  <c:v>0.00263693196359661</c:v>
                </c:pt>
                <c:pt idx="7">
                  <c:v>0.00290130468700203</c:v>
                </c:pt>
                <c:pt idx="8">
                  <c:v>0.00319579544009615</c:v>
                </c:pt>
                <c:pt idx="9">
                  <c:v>0.00352424842686474</c:v>
                </c:pt>
                <c:pt idx="10">
                  <c:v>0.00389105058365759</c:v>
                </c:pt>
                <c:pt idx="11">
                  <c:v>0.00430121525436983</c:v>
                </c:pt>
                <c:pt idx="12">
                  <c:v>0.00476047975224407</c:v>
                </c:pt>
                <c:pt idx="13">
                  <c:v>0.00527541924359968</c:v>
                </c:pt>
                <c:pt idx="14">
                  <c:v>0.00585357982758066</c:v>
                </c:pt>
                <c:pt idx="15">
                  <c:v>0.00650363420179567</c:v>
                </c:pt>
                <c:pt idx="16">
                  <c:v>0.00723556390787927</c:v>
                </c:pt>
                <c:pt idx="17">
                  <c:v>0.00806087285532923</c:v>
                </c:pt>
                <c:pt idx="18">
                  <c:v>0.00899283763791646</c:v>
                </c:pt>
                <c:pt idx="19">
                  <c:v>0.0100468010942699</c:v>
                </c:pt>
                <c:pt idx="20">
                  <c:v>0.0112405166287986</c:v>
                </c:pt>
                <c:pt idx="21">
                  <c:v>0.0125945519995307</c:v>
                </c:pt>
                <c:pt idx="22">
                  <c:v>0.0141327625817918</c:v>
                </c:pt>
                <c:pt idx="23">
                  <c:v>0.0158828454964986</c:v>
                </c:pt>
                <c:pt idx="24">
                  <c:v>0.017876987382552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</c:v>
                </c:pt>
                <c:pt idx="28">
                  <c:v>0.029140877833622</c:v>
                </c:pt>
                <c:pt idx="29">
                  <c:v>0.0330554313551955</c:v>
                </c:pt>
                <c:pt idx="30">
                  <c:v>0.0375531758838199</c:v>
                </c:pt>
                <c:pt idx="31">
                  <c:v>0.0427267406854035</c:v>
                </c:pt>
                <c:pt idx="32">
                  <c:v>0.0486834166194049</c:v>
                </c:pt>
                <c:pt idx="33">
                  <c:v>0.055547099935787</c:v>
                </c:pt>
                <c:pt idx="34">
                  <c:v>0.0634602706620143</c:v>
                </c:pt>
                <c:pt idx="35">
                  <c:v>0.0725858756713366</c:v>
                </c:pt>
                <c:pt idx="36">
                  <c:v>0.0831089131661212</c:v>
                </c:pt>
                <c:pt idx="37">
                  <c:v>0.095237416505199</c:v>
                </c:pt>
                <c:pt idx="38">
                  <c:v>0.109202408204453</c:v>
                </c:pt>
                <c:pt idx="39">
                  <c:v>0.125256241072582</c:v>
                </c:pt>
                <c:pt idx="40">
                  <c:v>0.143668573157284</c:v>
                </c:pt>
                <c:pt idx="41">
                  <c:v>0.164719062109107</c:v>
                </c:pt>
                <c:pt idx="42">
                  <c:v>0.188685761706004</c:v>
                </c:pt>
                <c:pt idx="43">
                  <c:v>0.21582823848485</c:v>
                </c:pt>
                <c:pt idx="44">
                  <c:v>0.246364712361946</c:v>
                </c:pt>
                <c:pt idx="45">
                  <c:v>0.280443194502562</c:v>
                </c:pt>
                <c:pt idx="46">
                  <c:v>0.318107761682737</c:v>
                </c:pt>
                <c:pt idx="47">
                  <c:v>0.359262786581823</c:v>
                </c:pt>
                <c:pt idx="48">
                  <c:v>0.403639953447793</c:v>
                </c:pt>
                <c:pt idx="49">
                  <c:v>0.450774744805133</c:v>
                </c:pt>
                <c:pt idx="50">
                  <c:v>0.5</c:v>
                </c:pt>
                <c:pt idx="51">
                  <c:v>0.550463219194817</c:v>
                </c:pt>
                <c:pt idx="52">
                  <c:v>0.601170925395604</c:v>
                </c:pt>
                <c:pt idx="53">
                  <c:v>0.651057845311086</c:v>
                </c:pt>
                <c:pt idx="54">
                  <c:v>0.699072298203886</c:v>
                </c:pt>
                <c:pt idx="55">
                  <c:v>0.744264188958779</c:v>
                </c:pt>
                <c:pt idx="56">
                  <c:v>0.785860468367183</c:v>
                </c:pt>
                <c:pt idx="57">
                  <c:v>0.823315691515949</c:v>
                </c:pt>
                <c:pt idx="58">
                  <c:v>0.856331426842716</c:v>
                </c:pt>
                <c:pt idx="59">
                  <c:v>0.884845464184119</c:v>
                </c:pt>
                <c:pt idx="60">
                  <c:v>0.908997600454943</c:v>
                </c:pt>
                <c:pt idx="61">
                  <c:v>0.929081754311828</c:v>
                </c:pt>
                <c:pt idx="62">
                  <c:v>0.945494144124566</c:v>
                </c:pt>
                <c:pt idx="63">
                  <c:v>0.958685149768035</c:v>
                </c:pt>
                <c:pt idx="64">
                  <c:v>0.969119509521972</c:v>
                </c:pt>
                <c:pt idx="65">
                  <c:v>0.977246702133367</c:v>
                </c:pt>
                <c:pt idx="66">
                  <c:v>0.98348129088135</c:v>
                </c:pt>
                <c:pt idx="67">
                  <c:v>0.988191791859872</c:v>
                </c:pt>
                <c:pt idx="68">
                  <c:v>0.99169613771978</c:v>
                </c:pt>
                <c:pt idx="69">
                  <c:v>0.994261806567715</c:v>
                </c:pt>
                <c:pt idx="70">
                  <c:v>0.996108949416342</c:v>
                </c:pt>
                <c:pt idx="71">
                  <c:v>0.997415212381358</c:v>
                </c:pt>
                <c:pt idx="72">
                  <c:v>0.998321310198887</c:v>
                </c:pt>
                <c:pt idx="73">
                  <c:v>0.998936715663547</c:v>
                </c:pt>
                <c:pt idx="74">
                  <c:v>0.999345069215439</c:v>
                </c:pt>
                <c:pt idx="75">
                  <c:v>0.99960908679852</c:v>
                </c:pt>
                <c:pt idx="76">
                  <c:v>0.999774863158949</c:v>
                </c:pt>
                <c:pt idx="77">
                  <c:v>0.999875544860974</c:v>
                </c:pt>
                <c:pt idx="78">
                  <c:v>0.99993439430439</c:v>
                </c:pt>
                <c:pt idx="79">
                  <c:v>0.999967292500327</c:v>
                </c:pt>
                <c:pt idx="80">
                  <c:v>0.999984741443765</c:v>
                </c:pt>
                <c:pt idx="81">
                  <c:v>0.999993431634788</c:v>
                </c:pt>
                <c:pt idx="82">
                  <c:v>0.999997440006554</c:v>
                </c:pt>
                <c:pt idx="83">
                  <c:v>0.999999120361949</c:v>
                </c:pt>
                <c:pt idx="84">
                  <c:v>0.999999743711003</c:v>
                </c:pt>
                <c:pt idx="85">
                  <c:v>0.999999940395359</c:v>
                </c:pt>
                <c:pt idx="86">
                  <c:v>0.99999999</c:v>
                </c:pt>
                <c:pt idx="87">
                  <c:v>0.999999998998871</c:v>
                </c:pt>
                <c:pt idx="88">
                  <c:v>0.999999999960938</c:v>
                </c:pt>
                <c:pt idx="89">
                  <c:v>0.999999999999848</c:v>
                </c:pt>
                <c:pt idx="90">
                  <c:v>1</c:v>
                </c:pt>
                <c:pt idx="91">
                  <c:v>0.999999999999848</c:v>
                </c:pt>
                <c:pt idx="92">
                  <c:v>0.999999999960938</c:v>
                </c:pt>
                <c:pt idx="93">
                  <c:v>0.999999998998871</c:v>
                </c:pt>
                <c:pt idx="94">
                  <c:v>0.99999999</c:v>
                </c:pt>
                <c:pt idx="95">
                  <c:v>0.999999940395359</c:v>
                </c:pt>
                <c:pt idx="96">
                  <c:v>0.999999743711003</c:v>
                </c:pt>
                <c:pt idx="97">
                  <c:v>0.999999120361949</c:v>
                </c:pt>
                <c:pt idx="98">
                  <c:v>0.999997440006554</c:v>
                </c:pt>
                <c:pt idx="99">
                  <c:v>0.999993431634788</c:v>
                </c:pt>
                <c:pt idx="100">
                  <c:v>0.999984741443765</c:v>
                </c:pt>
                <c:pt idx="101">
                  <c:v>0.999967292500327</c:v>
                </c:pt>
                <c:pt idx="102">
                  <c:v>0.99993439430439</c:v>
                </c:pt>
                <c:pt idx="103">
                  <c:v>0.999875544860974</c:v>
                </c:pt>
                <c:pt idx="104">
                  <c:v>0.999774863158949</c:v>
                </c:pt>
                <c:pt idx="105">
                  <c:v>0.99960908679852</c:v>
                </c:pt>
                <c:pt idx="106">
                  <c:v>0.999345069215439</c:v>
                </c:pt>
                <c:pt idx="107">
                  <c:v>0.998936715663547</c:v>
                </c:pt>
                <c:pt idx="108">
                  <c:v>0.998321310198887</c:v>
                </c:pt>
                <c:pt idx="109">
                  <c:v>0.997415212381358</c:v>
                </c:pt>
                <c:pt idx="110">
                  <c:v>0.996108949416342</c:v>
                </c:pt>
                <c:pt idx="111">
                  <c:v>0.994261806567715</c:v>
                </c:pt>
                <c:pt idx="112">
                  <c:v>0.99169613771978</c:v>
                </c:pt>
                <c:pt idx="113">
                  <c:v>0.988191791859872</c:v>
                </c:pt>
                <c:pt idx="114">
                  <c:v>0.98348129088135</c:v>
                </c:pt>
                <c:pt idx="115">
                  <c:v>0.977246702133367</c:v>
                </c:pt>
                <c:pt idx="116">
                  <c:v>0.969119509521972</c:v>
                </c:pt>
                <c:pt idx="117">
                  <c:v>0.958685149768035</c:v>
                </c:pt>
                <c:pt idx="118">
                  <c:v>0.945494144124566</c:v>
                </c:pt>
                <c:pt idx="119">
                  <c:v>0.929081754311828</c:v>
                </c:pt>
                <c:pt idx="120">
                  <c:v>0.908997600454943</c:v>
                </c:pt>
                <c:pt idx="121">
                  <c:v>0.884845464184119</c:v>
                </c:pt>
                <c:pt idx="122">
                  <c:v>0.856331426842716</c:v>
                </c:pt>
                <c:pt idx="123">
                  <c:v>0.823315691515948</c:v>
                </c:pt>
                <c:pt idx="124">
                  <c:v>0.785860468367183</c:v>
                </c:pt>
                <c:pt idx="125">
                  <c:v>0.744264188958779</c:v>
                </c:pt>
                <c:pt idx="126">
                  <c:v>0.699072298203886</c:v>
                </c:pt>
                <c:pt idx="127">
                  <c:v>0.651057845311086</c:v>
                </c:pt>
                <c:pt idx="128">
                  <c:v>0.601170925395603</c:v>
                </c:pt>
                <c:pt idx="129">
                  <c:v>0.550463219194817</c:v>
                </c:pt>
                <c:pt idx="130">
                  <c:v>0.5</c:v>
                </c:pt>
                <c:pt idx="131">
                  <c:v>0.450774744805133</c:v>
                </c:pt>
                <c:pt idx="132">
                  <c:v>0.403639953447794</c:v>
                </c:pt>
                <c:pt idx="133">
                  <c:v>0.359262786581822</c:v>
                </c:pt>
                <c:pt idx="134">
                  <c:v>0.318107761682737</c:v>
                </c:pt>
                <c:pt idx="135">
                  <c:v>0.280443194502562</c:v>
                </c:pt>
                <c:pt idx="136">
                  <c:v>0.246364712361946</c:v>
                </c:pt>
                <c:pt idx="137">
                  <c:v>0.21582823848485</c:v>
                </c:pt>
                <c:pt idx="138">
                  <c:v>0.188685761706004</c:v>
                </c:pt>
                <c:pt idx="139">
                  <c:v>0.164719062109107</c:v>
                </c:pt>
                <c:pt idx="140">
                  <c:v>0.143668573157284</c:v>
                </c:pt>
                <c:pt idx="141">
                  <c:v>0.125256241072582</c:v>
                </c:pt>
                <c:pt idx="142">
                  <c:v>0.109202408204453</c:v>
                </c:pt>
                <c:pt idx="143">
                  <c:v>0.0952374165051989</c:v>
                </c:pt>
                <c:pt idx="144">
                  <c:v>0.0831089131661212</c:v>
                </c:pt>
                <c:pt idx="145">
                  <c:v>0.0725858756713366</c:v>
                </c:pt>
                <c:pt idx="146">
                  <c:v>0.0634602706620143</c:v>
                </c:pt>
                <c:pt idx="147">
                  <c:v>0.055547099935787</c:v>
                </c:pt>
                <c:pt idx="148">
                  <c:v>0.0486834166194049</c:v>
                </c:pt>
                <c:pt idx="149">
                  <c:v>0.0427267406854035</c:v>
                </c:pt>
                <c:pt idx="150">
                  <c:v>0.0375531758838199</c:v>
                </c:pt>
                <c:pt idx="151">
                  <c:v>0.0330554313551955</c:v>
                </c:pt>
                <c:pt idx="152">
                  <c:v>0.029140877833622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0.017876987382552</c:v>
                </c:pt>
                <c:pt idx="157">
                  <c:v>0.0158828454964986</c:v>
                </c:pt>
                <c:pt idx="158">
                  <c:v>0.0141327625817918</c:v>
                </c:pt>
                <c:pt idx="159">
                  <c:v>0.0125945519995307</c:v>
                </c:pt>
                <c:pt idx="160">
                  <c:v>0.0112405166287986</c:v>
                </c:pt>
                <c:pt idx="161">
                  <c:v>0.0100468010942699</c:v>
                </c:pt>
                <c:pt idx="162">
                  <c:v>0.00899283763791647</c:v>
                </c:pt>
                <c:pt idx="163">
                  <c:v>0.00806087285532922</c:v>
                </c:pt>
                <c:pt idx="164">
                  <c:v>0.00723556390787929</c:v>
                </c:pt>
                <c:pt idx="165">
                  <c:v>0.00650363420179567</c:v>
                </c:pt>
                <c:pt idx="166">
                  <c:v>0.00585357982758065</c:v>
                </c:pt>
                <c:pt idx="167">
                  <c:v>0.00527541924359969</c:v>
                </c:pt>
                <c:pt idx="168">
                  <c:v>0.00476047975224407</c:v>
                </c:pt>
                <c:pt idx="169">
                  <c:v>0.00430121525436984</c:v>
                </c:pt>
                <c:pt idx="170">
                  <c:v>0.00389105058365759</c:v>
                </c:pt>
                <c:pt idx="171">
                  <c:v>0.00352424842686473</c:v>
                </c:pt>
                <c:pt idx="172">
                  <c:v>0.00319579544009615</c:v>
                </c:pt>
                <c:pt idx="173">
                  <c:v>0.00290130468700203</c:v>
                </c:pt>
                <c:pt idx="174">
                  <c:v>0.00263693196359662</c:v>
                </c:pt>
                <c:pt idx="175">
                  <c:v>0.00239930394670334</c:v>
                </c:pt>
                <c:pt idx="176">
                  <c:v>0.002185456418354</c:v>
                </c:pt>
                <c:pt idx="177">
                  <c:v>0.00199278108518121</c:v>
                </c:pt>
                <c:pt idx="178">
                  <c:v>0.00181897973725723</c:v>
                </c:pt>
                <c:pt idx="179">
                  <c:v>0.00166202468126006</c:v>
                </c:pt>
                <c:pt idx="180">
                  <c:v>0.00152012454369995</c:v>
                </c:pt>
                <c:pt idx="181">
                  <c:v>0.00139169467582924</c:v>
                </c:pt>
                <c:pt idx="182">
                  <c:v>0.00127533150669682</c:v>
                </c:pt>
                <c:pt idx="183">
                  <c:v>0.00116979028790937</c:v>
                </c:pt>
                <c:pt idx="184">
                  <c:v>0.00107396575581607</c:v>
                </c:pt>
                <c:pt idx="185">
                  <c:v>0.000986875306398169</c:v>
                </c:pt>
                <c:pt idx="186">
                  <c:v>0.000907644337099457</c:v>
                </c:pt>
                <c:pt idx="187">
                  <c:v>0.000835493459843741</c:v>
                </c:pt>
                <c:pt idx="188">
                  <c:v>0.000769727331952511</c:v>
                </c:pt>
                <c:pt idx="189">
                  <c:v>0.000709724887774693</c:v>
                </c:pt>
                <c:pt idx="190">
                  <c:v>0.00065493078456103</c:v>
                </c:pt>
                <c:pt idx="191">
                  <c:v>0.000604847902289031</c:v>
                </c:pt>
                <c:pt idx="192">
                  <c:v>0.000559030759469682</c:v>
                </c:pt>
                <c:pt idx="193">
                  <c:v>0.000517079726033029</c:v>
                </c:pt>
                <c:pt idx="194">
                  <c:v>0.000478635930691611</c:v>
                </c:pt>
                <c:pt idx="195">
                  <c:v>0.000443376774136295</c:v>
                </c:pt>
                <c:pt idx="196">
                  <c:v>0.000411011971380814</c:v>
                </c:pt>
                <c:pt idx="197">
                  <c:v>0.00038128005683647</c:v>
                </c:pt>
                <c:pt idx="198">
                  <c:v>0.000353945294518702</c:v>
                </c:pt>
                <c:pt idx="199">
                  <c:v>0.000328794943375122</c:v>
                </c:pt>
                <c:pt idx="200">
                  <c:v>0.000305636834260345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878760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solidFill>
              <a:srgbClr val="5B9BD5"/>
            </a:solidFill>
            <a:ln cap="rnd"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</c:v>
                </c:pt>
                <c:pt idx="24">
                  <c:v>0.0571428571428571</c:v>
                </c:pt>
                <c:pt idx="25">
                  <c:v>0.0714285714285714</c:v>
                </c:pt>
                <c:pt idx="26">
                  <c:v>0.0857142857142857</c:v>
                </c:pt>
                <c:pt idx="27">
                  <c:v>0.1</c:v>
                </c:pt>
                <c:pt idx="28">
                  <c:v>0.114285714285714</c:v>
                </c:pt>
                <c:pt idx="29">
                  <c:v>0.128571428571429</c:v>
                </c:pt>
                <c:pt idx="30">
                  <c:v>0.142857142857143</c:v>
                </c:pt>
                <c:pt idx="31">
                  <c:v>0.157142857142857</c:v>
                </c:pt>
                <c:pt idx="32">
                  <c:v>0.171428571428571</c:v>
                </c:pt>
                <c:pt idx="33">
                  <c:v>0.185714285714286</c:v>
                </c:pt>
                <c:pt idx="34">
                  <c:v>0.2</c:v>
                </c:pt>
                <c:pt idx="35">
                  <c:v>0.214285714285714</c:v>
                </c:pt>
                <c:pt idx="36">
                  <c:v>0.228571428571429</c:v>
                </c:pt>
                <c:pt idx="37">
                  <c:v>0.242857142857143</c:v>
                </c:pt>
                <c:pt idx="38">
                  <c:v>0.257142857142857</c:v>
                </c:pt>
                <c:pt idx="39">
                  <c:v>0.271428571428571</c:v>
                </c:pt>
                <c:pt idx="40">
                  <c:v>0.285714285714286</c:v>
                </c:pt>
                <c:pt idx="41">
                  <c:v>0.3</c:v>
                </c:pt>
                <c:pt idx="42">
                  <c:v>0.314285714285714</c:v>
                </c:pt>
                <c:pt idx="43">
                  <c:v>0.328571428571429</c:v>
                </c:pt>
                <c:pt idx="44">
                  <c:v>0.342857142857143</c:v>
                </c:pt>
                <c:pt idx="45">
                  <c:v>0.357142857142857</c:v>
                </c:pt>
                <c:pt idx="46">
                  <c:v>0.371428571428571</c:v>
                </c:pt>
                <c:pt idx="47">
                  <c:v>0.385714285714286</c:v>
                </c:pt>
                <c:pt idx="48">
                  <c:v>0.4</c:v>
                </c:pt>
                <c:pt idx="49">
                  <c:v>0.414285714285714</c:v>
                </c:pt>
                <c:pt idx="50">
                  <c:v>0.428571428571429</c:v>
                </c:pt>
                <c:pt idx="51">
                  <c:v>0.442857142857143</c:v>
                </c:pt>
                <c:pt idx="52">
                  <c:v>0.457142857142857</c:v>
                </c:pt>
                <c:pt idx="53">
                  <c:v>0.471428571428571</c:v>
                </c:pt>
                <c:pt idx="54">
                  <c:v>0.485714285714286</c:v>
                </c:pt>
                <c:pt idx="55">
                  <c:v>0.5</c:v>
                </c:pt>
                <c:pt idx="56">
                  <c:v>0.514285714285714</c:v>
                </c:pt>
                <c:pt idx="57">
                  <c:v>0.528571428571429</c:v>
                </c:pt>
                <c:pt idx="58">
                  <c:v>0.542857142857143</c:v>
                </c:pt>
                <c:pt idx="59">
                  <c:v>0.557142857142857</c:v>
                </c:pt>
                <c:pt idx="60">
                  <c:v>0.571428571428571</c:v>
                </c:pt>
                <c:pt idx="61">
                  <c:v>0.585714285714286</c:v>
                </c:pt>
                <c:pt idx="62">
                  <c:v>0.6</c:v>
                </c:pt>
                <c:pt idx="63">
                  <c:v>0.614285714285714</c:v>
                </c:pt>
                <c:pt idx="64">
                  <c:v>0.628571428571429</c:v>
                </c:pt>
                <c:pt idx="65">
                  <c:v>0.642857142857143</c:v>
                </c:pt>
                <c:pt idx="66">
                  <c:v>0.657142857142857</c:v>
                </c:pt>
                <c:pt idx="67">
                  <c:v>0.671428571428572</c:v>
                </c:pt>
                <c:pt idx="68">
                  <c:v>0.685714285714286</c:v>
                </c:pt>
                <c:pt idx="69">
                  <c:v>0.7</c:v>
                </c:pt>
                <c:pt idx="70">
                  <c:v>0.714285714285714</c:v>
                </c:pt>
                <c:pt idx="71">
                  <c:v>0.728571428571429</c:v>
                </c:pt>
                <c:pt idx="72">
                  <c:v>0.742857142857143</c:v>
                </c:pt>
                <c:pt idx="73">
                  <c:v>0.757142857142857</c:v>
                </c:pt>
                <c:pt idx="74">
                  <c:v>0.771428571428572</c:v>
                </c:pt>
                <c:pt idx="75">
                  <c:v>0.785714285714286</c:v>
                </c:pt>
                <c:pt idx="76">
                  <c:v>0.8</c:v>
                </c:pt>
                <c:pt idx="77">
                  <c:v>0.814285714285714</c:v>
                </c:pt>
                <c:pt idx="78">
                  <c:v>0.828571428571429</c:v>
                </c:pt>
                <c:pt idx="79">
                  <c:v>0.842857142857143</c:v>
                </c:pt>
                <c:pt idx="80">
                  <c:v>0.857142857142857</c:v>
                </c:pt>
                <c:pt idx="81">
                  <c:v>0.871428571428571</c:v>
                </c:pt>
                <c:pt idx="82">
                  <c:v>0.885714285714286</c:v>
                </c:pt>
                <c:pt idx="83">
                  <c:v>0.9</c:v>
                </c:pt>
                <c:pt idx="84">
                  <c:v>0.914285714285714</c:v>
                </c:pt>
                <c:pt idx="85">
                  <c:v>0.928571428571429</c:v>
                </c:pt>
                <c:pt idx="86">
                  <c:v>0.942857142857143</c:v>
                </c:pt>
                <c:pt idx="87">
                  <c:v>0.957142857142857</c:v>
                </c:pt>
                <c:pt idx="88">
                  <c:v>0.971428571428572</c:v>
                </c:pt>
                <c:pt idx="89">
                  <c:v>0.985714285714286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</c:v>
                </c:pt>
                <c:pt idx="122">
                  <c:v>0.96</c:v>
                </c:pt>
                <c:pt idx="123">
                  <c:v>0.94</c:v>
                </c:pt>
                <c:pt idx="124">
                  <c:v>0.92</c:v>
                </c:pt>
                <c:pt idx="125">
                  <c:v>0.9</c:v>
                </c:pt>
                <c:pt idx="126">
                  <c:v>0.88</c:v>
                </c:pt>
                <c:pt idx="127">
                  <c:v>0.86</c:v>
                </c:pt>
                <c:pt idx="128">
                  <c:v>0.84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</c:v>
                </c:pt>
                <c:pt idx="133">
                  <c:v>0.74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</c:v>
                </c:pt>
                <c:pt idx="138">
                  <c:v>0.64</c:v>
                </c:pt>
                <c:pt idx="139">
                  <c:v>0.62</c:v>
                </c:pt>
                <c:pt idx="140">
                  <c:v>0.6</c:v>
                </c:pt>
                <c:pt idx="141">
                  <c:v>0.58</c:v>
                </c:pt>
                <c:pt idx="142">
                  <c:v>0.56</c:v>
                </c:pt>
                <c:pt idx="143">
                  <c:v>0.54</c:v>
                </c:pt>
                <c:pt idx="144">
                  <c:v>0.52</c:v>
                </c:pt>
                <c:pt idx="145">
                  <c:v>0.5</c:v>
                </c:pt>
                <c:pt idx="146">
                  <c:v>0.48</c:v>
                </c:pt>
                <c:pt idx="147">
                  <c:v>0.46</c:v>
                </c:pt>
                <c:pt idx="148">
                  <c:v>0.44</c:v>
                </c:pt>
                <c:pt idx="149">
                  <c:v>0.42</c:v>
                </c:pt>
                <c:pt idx="150">
                  <c:v>0.4</c:v>
                </c:pt>
                <c:pt idx="151">
                  <c:v>0.38</c:v>
                </c:pt>
                <c:pt idx="152">
                  <c:v>0.36</c:v>
                </c:pt>
                <c:pt idx="153">
                  <c:v>0.34</c:v>
                </c:pt>
                <c:pt idx="154">
                  <c:v>0.32</c:v>
                </c:pt>
                <c:pt idx="155">
                  <c:v>0.3</c:v>
                </c:pt>
                <c:pt idx="156">
                  <c:v>0.28</c:v>
                </c:pt>
                <c:pt idx="157">
                  <c:v>0.26</c:v>
                </c:pt>
                <c:pt idx="158">
                  <c:v>0.24</c:v>
                </c:pt>
                <c:pt idx="159">
                  <c:v>0.22</c:v>
                </c:pt>
                <c:pt idx="160">
                  <c:v>0.2</c:v>
                </c:pt>
                <c:pt idx="161">
                  <c:v>0.18</c:v>
                </c:pt>
                <c:pt idx="162">
                  <c:v>0.16</c:v>
                </c:pt>
                <c:pt idx="163">
                  <c:v>0.14</c:v>
                </c:pt>
                <c:pt idx="164">
                  <c:v>0.12</c:v>
                </c:pt>
                <c:pt idx="165">
                  <c:v>0.1</c:v>
                </c:pt>
                <c:pt idx="166">
                  <c:v>0.0799999999999997</c:v>
                </c:pt>
                <c:pt idx="167">
                  <c:v>0.0600000000000001</c:v>
                </c:pt>
                <c:pt idx="168">
                  <c:v>0.0399999999999999</c:v>
                </c:pt>
                <c:pt idx="169">
                  <c:v>0.0200000000000003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</a:p>
        </c:txPr>
        <c:crossAx val="785887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0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1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2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3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4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5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6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7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8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19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0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1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5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6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7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8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9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0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5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6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7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4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5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6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7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8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9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Relationship Id="rId3" Type="http://schemas.openxmlformats.org/officeDocument/2006/relationships/chart" Target="../charts/chart10.xml"/><Relationship Id="rId4" Type="http://schemas.openxmlformats.org/officeDocument/2006/relationships/chart" Target="../charts/chart11.xml"/><Relationship Id="rId5" Type="http://schemas.openxmlformats.org/officeDocument/2006/relationships/chart" Target="../charts/chart12.xml"/><Relationship Id="rId6" Type="http://schemas.openxmlformats.org/officeDocument/2006/relationships/chart" Target="../charts/chart13.xml"/><Relationship Id="rId7" Type="http://schemas.openxmlformats.org/officeDocument/2006/relationships/chart" Target="../charts/chart14.xml"/><Relationship Id="rId8" Type="http://schemas.openxmlformats.org/officeDocument/2006/relationships/chart" Target="../charts/chart15.xml"/><Relationship Id="rId9" Type="http://schemas.openxmlformats.org/officeDocument/2006/relationships/chart" Target="../charts/chart16.xml"/><Relationship Id="rId10" Type="http://schemas.openxmlformats.org/officeDocument/2006/relationships/chart" Target="../charts/chart17.xml"/><Relationship Id="rId11" Type="http://schemas.openxmlformats.org/officeDocument/2006/relationships/chart" Target="../charts/chart18.xml"/><Relationship Id="rId12" Type="http://schemas.openxmlformats.org/officeDocument/2006/relationships/chart" Target="../charts/chart19.xml"/><Relationship Id="rId13" Type="http://schemas.openxmlformats.org/officeDocument/2006/relationships/chart" Target="../charts/chart20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21.xml"/><Relationship Id="rId2" Type="http://schemas.openxmlformats.org/officeDocument/2006/relationships/chart" Target="../charts/chart22.xml"/><Relationship Id="rId3" Type="http://schemas.openxmlformats.org/officeDocument/2006/relationships/chart" Target="../charts/chart23.xml"/><Relationship Id="rId4" Type="http://schemas.openxmlformats.org/officeDocument/2006/relationships/chart" Target="../charts/chart24.xml"/><Relationship Id="rId5" Type="http://schemas.openxmlformats.org/officeDocument/2006/relationships/chart" Target="../charts/chart25.xml"/><Relationship Id="rId6" Type="http://schemas.openxmlformats.org/officeDocument/2006/relationships/chart" Target="../charts/chart26.xml"/><Relationship Id="rId7" Type="http://schemas.openxmlformats.org/officeDocument/2006/relationships/chart" Target="../charts/chart27.xml"/><Relationship Id="rId8" Type="http://schemas.openxmlformats.org/officeDocument/2006/relationships/chart" Target="../charts/chart28.xml"/><Relationship Id="rId9" Type="http://schemas.openxmlformats.org/officeDocument/2006/relationships/chart" Target="../charts/chart29.xml"/><Relationship Id="rId10" Type="http://schemas.openxmlformats.org/officeDocument/2006/relationships/chart" Target="../charts/chart30.xml"/><Relationship Id="rId11" Type="http://schemas.openxmlformats.org/officeDocument/2006/relationships/chart" Target="../charts/chart31.xml"/><Relationship Id="rId12" Type="http://schemas.openxmlformats.org/officeDocument/2006/relationships/chart" Target="../charts/chart32.xml"/><Relationship Id="rId13" Type="http://schemas.openxmlformats.org/officeDocument/2006/relationships/chart" Target="../charts/chart33.xml"/><Relationship Id="rId14" Type="http://schemas.openxmlformats.org/officeDocument/2006/relationships/chart" Target="../charts/chart34.xml"/><Relationship Id="rId15" Type="http://schemas.openxmlformats.org/officeDocument/2006/relationships/chart" Target="../charts/chart35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chart" Target="../charts/chart36.xml"/><Relationship Id="rId3" Type="http://schemas.openxmlformats.org/officeDocument/2006/relationships/chart" Target="../charts/chart37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>
      <xdr:nvGraphicFramePr>
        <xdr:cNvPr id="1" name="Диаграмма 43139156"/>
        <xdr:cNvGraphicFramePr/>
      </xdr:nvGraphicFramePr>
      <xdr:xfrm>
        <a:off x="4482000" y="8186760"/>
        <a:ext cx="5864760" cy="2423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>
      <xdr:nvGraphicFramePr>
        <xdr:cNvPr id="2" name="Диаграмма 325329961"/>
        <xdr:cNvGraphicFramePr/>
      </xdr:nvGraphicFramePr>
      <xdr:xfrm>
        <a:off x="4482000" y="10728360"/>
        <a:ext cx="5864760" cy="2396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>
      <xdr:nvGraphicFramePr>
        <xdr:cNvPr id="3" name="Диаграмма 2014568432"/>
        <xdr:cNvGraphicFramePr/>
      </xdr:nvGraphicFramePr>
      <xdr:xfrm>
        <a:off x="4482000" y="105120"/>
        <a:ext cx="5864760" cy="256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>
      <xdr:nvGraphicFramePr>
        <xdr:cNvPr id="4" name="Диаграмма 957627234"/>
        <xdr:cNvGraphicFramePr/>
      </xdr:nvGraphicFramePr>
      <xdr:xfrm>
        <a:off x="4482000" y="2786400"/>
        <a:ext cx="5864760" cy="271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>
      <xdr:nvGraphicFramePr>
        <xdr:cNvPr id="5" name="Диаграмма 1351015737"/>
        <xdr:cNvGraphicFramePr/>
      </xdr:nvGraphicFramePr>
      <xdr:xfrm>
        <a:off x="4482000" y="5608440"/>
        <a:ext cx="5864760" cy="2474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471960</xdr:colOff>
      <xdr:row>86</xdr:row>
      <xdr:rowOff>129960</xdr:rowOff>
    </xdr:to>
    <xdr:graphicFrame>
      <xdr:nvGraphicFramePr>
        <xdr:cNvPr id="6" name="Диаграмма 2069800528"/>
        <xdr:cNvGraphicFramePr/>
      </xdr:nvGraphicFramePr>
      <xdr:xfrm>
        <a:off x="4482000" y="13207320"/>
        <a:ext cx="5864760" cy="2665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>
      <xdr:nvGraphicFramePr>
        <xdr:cNvPr id="7" name="Диаграмма 2051104483"/>
        <xdr:cNvGraphicFramePr/>
      </xdr:nvGraphicFramePr>
      <xdr:xfrm>
        <a:off x="4482000" y="15923880"/>
        <a:ext cx="5864760" cy="2828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162000</xdr:colOff>
      <xdr:row>14</xdr:row>
      <xdr:rowOff>84600</xdr:rowOff>
    </xdr:from>
    <xdr:to>
      <xdr:col>13</xdr:col>
      <xdr:colOff>528840</xdr:colOff>
      <xdr:row>27</xdr:row>
      <xdr:rowOff>48240</xdr:rowOff>
    </xdr:to>
    <xdr:graphicFrame>
      <xdr:nvGraphicFramePr>
        <xdr:cNvPr id="8" name="Диаграмма 7"/>
        <xdr:cNvGraphicFramePr/>
      </xdr:nvGraphicFramePr>
      <xdr:xfrm>
        <a:off x="4538880" y="2904480"/>
        <a:ext cx="5864760" cy="2423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528840</xdr:colOff>
      <xdr:row>11</xdr:row>
      <xdr:rowOff>145800</xdr:rowOff>
    </xdr:to>
    <xdr:graphicFrame>
      <xdr:nvGraphicFramePr>
        <xdr:cNvPr id="9" name="Диаграмма 8"/>
        <xdr:cNvGraphicFramePr/>
      </xdr:nvGraphicFramePr>
      <xdr:xfrm>
        <a:off x="4538880" y="29880"/>
        <a:ext cx="5864760" cy="2368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>
      <xdr:nvGraphicFramePr>
        <xdr:cNvPr id="10" name="Диаграмма 9"/>
        <xdr:cNvGraphicFramePr/>
      </xdr:nvGraphicFramePr>
      <xdr:xfrm>
        <a:off x="18902160" y="333360"/>
        <a:ext cx="9162720" cy="5001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232920</xdr:colOff>
      <xdr:row>85</xdr:row>
      <xdr:rowOff>145800</xdr:rowOff>
    </xdr:to>
    <xdr:graphicFrame>
      <xdr:nvGraphicFramePr>
        <xdr:cNvPr id="11" name="Диаграмма 11"/>
        <xdr:cNvGraphicFramePr/>
      </xdr:nvGraphicFramePr>
      <xdr:xfrm>
        <a:off x="18844560" y="11260800"/>
        <a:ext cx="9078840" cy="5140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171720</xdr:colOff>
      <xdr:row>114</xdr:row>
      <xdr:rowOff>182520</xdr:rowOff>
    </xdr:to>
    <xdr:graphicFrame>
      <xdr:nvGraphicFramePr>
        <xdr:cNvPr id="12" name="Диаграмма 12"/>
        <xdr:cNvGraphicFramePr/>
      </xdr:nvGraphicFramePr>
      <xdr:xfrm>
        <a:off x="18905760" y="16845480"/>
        <a:ext cx="8956440" cy="5079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95760</xdr:colOff>
      <xdr:row>143</xdr:row>
      <xdr:rowOff>82080</xdr:rowOff>
    </xdr:to>
    <xdr:graphicFrame>
      <xdr:nvGraphicFramePr>
        <xdr:cNvPr id="13" name="Диаграмма 13"/>
        <xdr:cNvGraphicFramePr/>
      </xdr:nvGraphicFramePr>
      <xdr:xfrm>
        <a:off x="18920880" y="22292640"/>
        <a:ext cx="8865360" cy="5020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>
      <xdr:nvGraphicFramePr>
        <xdr:cNvPr id="14" name="Диаграмма 14"/>
        <xdr:cNvGraphicFramePr/>
      </xdr:nvGraphicFramePr>
      <xdr:xfrm>
        <a:off x="18945000" y="27657720"/>
        <a:ext cx="8821440" cy="49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>
      <xdr:nvGraphicFramePr>
        <xdr:cNvPr id="15" name="Диаграмма 15"/>
        <xdr:cNvGraphicFramePr/>
      </xdr:nvGraphicFramePr>
      <xdr:xfrm>
        <a:off x="18977040" y="32941080"/>
        <a:ext cx="8774280" cy="4940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180720</xdr:rowOff>
    </xdr:to>
    <xdr:graphicFrame>
      <xdr:nvGraphicFramePr>
        <xdr:cNvPr id="16" name="Диаграмма 1"/>
        <xdr:cNvGraphicFramePr/>
      </xdr:nvGraphicFramePr>
      <xdr:xfrm>
        <a:off x="18918000" y="5648400"/>
        <a:ext cx="9077040" cy="5299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>
      <xdr:nvGraphicFramePr>
        <xdr:cNvPr id="17" name="Диаграмма 3"/>
        <xdr:cNvGraphicFramePr/>
      </xdr:nvGraphicFramePr>
      <xdr:xfrm>
        <a:off x="32924160" y="276120"/>
        <a:ext cx="10279440" cy="4663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>
      <xdr:nvGraphicFramePr>
        <xdr:cNvPr id="18" name="Диаграмма 4"/>
        <xdr:cNvGraphicFramePr/>
      </xdr:nvGraphicFramePr>
      <xdr:xfrm>
        <a:off x="32928120" y="5042880"/>
        <a:ext cx="10286280" cy="4789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>
      <xdr:nvGraphicFramePr>
        <xdr:cNvPr id="19" name="Диаграмма 6"/>
        <xdr:cNvGraphicFramePr/>
      </xdr:nvGraphicFramePr>
      <xdr:xfrm>
        <a:off x="32999400" y="9973800"/>
        <a:ext cx="10175400" cy="5593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>
      <xdr:nvGraphicFramePr>
        <xdr:cNvPr id="20" name="Диаграмма 17"/>
        <xdr:cNvGraphicFramePr/>
      </xdr:nvGraphicFramePr>
      <xdr:xfrm>
        <a:off x="32990760" y="15687720"/>
        <a:ext cx="10251000" cy="5544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>
      <xdr:nvGraphicFramePr>
        <xdr:cNvPr id="21" name="Диаграмма 4"/>
        <xdr:cNvGraphicFramePr/>
      </xdr:nvGraphicFramePr>
      <xdr:xfrm>
        <a:off x="1233000" y="1373760"/>
        <a:ext cx="3257280" cy="1874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>
      <xdr:nvGraphicFramePr>
        <xdr:cNvPr id="22" name="Диаграмма 5"/>
        <xdr:cNvGraphicFramePr/>
      </xdr:nvGraphicFramePr>
      <xdr:xfrm>
        <a:off x="1245960" y="4280400"/>
        <a:ext cx="3187800" cy="1689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935640</xdr:colOff>
      <xdr:row>48</xdr:row>
      <xdr:rowOff>54000</xdr:rowOff>
    </xdr:to>
    <xdr:graphicFrame>
      <xdr:nvGraphicFramePr>
        <xdr:cNvPr id="23" name="Диаграмма 6"/>
        <xdr:cNvGraphicFramePr/>
      </xdr:nvGraphicFramePr>
      <xdr:xfrm>
        <a:off x="1233000" y="6824880"/>
        <a:ext cx="3211560" cy="209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>
      <xdr:nvGraphicFramePr>
        <xdr:cNvPr id="24" name="Диаграмма 7"/>
        <xdr:cNvGraphicFramePr/>
      </xdr:nvGraphicFramePr>
      <xdr:xfrm>
        <a:off x="14762520" y="1489320"/>
        <a:ext cx="6550200" cy="3312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>
      <xdr:nvGraphicFramePr>
        <xdr:cNvPr id="25" name="Диаграмма 8"/>
        <xdr:cNvGraphicFramePr/>
      </xdr:nvGraphicFramePr>
      <xdr:xfrm>
        <a:off x="14793480" y="4913280"/>
        <a:ext cx="6575040" cy="3561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>
      <xdr:nvGraphicFramePr>
        <xdr:cNvPr id="26" name="Диаграмма 10"/>
        <xdr:cNvGraphicFramePr/>
      </xdr:nvGraphicFramePr>
      <xdr:xfrm>
        <a:off x="27258120" y="1467360"/>
        <a:ext cx="6593400" cy="3398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>
      <xdr:nvGraphicFramePr>
        <xdr:cNvPr id="27" name="Диаграмма 12"/>
        <xdr:cNvGraphicFramePr/>
      </xdr:nvGraphicFramePr>
      <xdr:xfrm>
        <a:off x="27246960" y="4906080"/>
        <a:ext cx="6648120" cy="353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>
      <xdr:nvGraphicFramePr>
        <xdr:cNvPr id="28" name="Диаграмма 13"/>
        <xdr:cNvGraphicFramePr/>
      </xdr:nvGraphicFramePr>
      <xdr:xfrm>
        <a:off x="45075960" y="1467360"/>
        <a:ext cx="6658920" cy="3398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>
      <xdr:nvGraphicFramePr>
        <xdr:cNvPr id="29" name="Диаграмма 14"/>
        <xdr:cNvGraphicFramePr/>
      </xdr:nvGraphicFramePr>
      <xdr:xfrm>
        <a:off x="45064800" y="4906080"/>
        <a:ext cx="6658920" cy="3557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>
      <xdr:nvGraphicFramePr>
        <xdr:cNvPr id="30" name="Диаграмма 16"/>
        <xdr:cNvGraphicFramePr/>
      </xdr:nvGraphicFramePr>
      <xdr:xfrm>
        <a:off x="45086760" y="8497080"/>
        <a:ext cx="6648120" cy="359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>
      <xdr:nvGraphicFramePr>
        <xdr:cNvPr id="31" name="Диаграмма 17"/>
        <xdr:cNvGraphicFramePr/>
      </xdr:nvGraphicFramePr>
      <xdr:xfrm>
        <a:off x="45086760" y="12144960"/>
        <a:ext cx="6669720" cy="3579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>
      <xdr:nvGraphicFramePr>
        <xdr:cNvPr id="32" name="Диаграмма 18"/>
        <xdr:cNvGraphicFramePr/>
      </xdr:nvGraphicFramePr>
      <xdr:xfrm>
        <a:off x="59875920" y="1467360"/>
        <a:ext cx="6636960" cy="3398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>
      <xdr:nvGraphicFramePr>
        <xdr:cNvPr id="33" name="Диаграмма 19"/>
        <xdr:cNvGraphicFramePr/>
      </xdr:nvGraphicFramePr>
      <xdr:xfrm>
        <a:off x="59875920" y="4928040"/>
        <a:ext cx="6636960" cy="3546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587520</xdr:colOff>
      <xdr:row>65</xdr:row>
      <xdr:rowOff>162720</xdr:rowOff>
    </xdr:to>
    <xdr:graphicFrame>
      <xdr:nvGraphicFramePr>
        <xdr:cNvPr id="34" name="Диаграмма 20"/>
        <xdr:cNvGraphicFramePr/>
      </xdr:nvGraphicFramePr>
      <xdr:xfrm>
        <a:off x="59886720" y="8525520"/>
        <a:ext cx="6648120" cy="3579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>
      <xdr:nvGraphicFramePr>
        <xdr:cNvPr id="35" name="Диаграмма 22"/>
        <xdr:cNvGraphicFramePr/>
      </xdr:nvGraphicFramePr>
      <xdr:xfrm>
        <a:off x="59886720" y="12156120"/>
        <a:ext cx="6636960" cy="3547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/>
        <xdr:cNvPicPr/>
      </xdr:nvPicPr>
      <xdr:blipFill>
        <a:blip r:embed="rId1"/>
        <a:stretch/>
      </xdr:blipFill>
      <xdr:spPr>
        <a:xfrm>
          <a:off x="2220480" y="172440"/>
          <a:ext cx="4326120" cy="159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>
      <xdr:nvGraphicFramePr>
        <xdr:cNvPr id="37" name="Диаграмма 5"/>
        <xdr:cNvGraphicFramePr/>
      </xdr:nvGraphicFramePr>
      <xdr:xfrm>
        <a:off x="4892400" y="3086640"/>
        <a:ext cx="6530760" cy="3427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>
      <xdr:nvGraphicFramePr>
        <xdr:cNvPr id="38" name=""/>
        <xdr:cNvGraphicFramePr/>
      </xdr:nvGraphicFramePr>
      <xdr:xfrm>
        <a:off x="20616480" y="4777560"/>
        <a:ext cx="9592200" cy="5433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avtogermes.ru/sale/new/1500000/" TargetMode="External"/><Relationship Id="rId2" Type="http://schemas.openxmlformats.org/officeDocument/2006/relationships/hyperlink" Target="https://auto.drom.ru/all/page4/?minprice=7000000" TargetMode="External"/><Relationship Id="rId3" Type="http://schemas.openxmlformats.org/officeDocument/2006/relationships/hyperlink" Target="https://avto-russia.ru/autos/audi/audi_q3_sportback.html" TargetMode="External"/><Relationship Id="rId4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02"/>
  <sheetViews>
    <sheetView showFormulas="false" showGridLines="true" showRowColHeaders="true" showZeros="true" rightToLeft="false" tabSelected="false" showOutlineSymbols="true" defaultGridColor="true" view="normal" topLeftCell="O1" colorId="64" zoomScale="60" zoomScaleNormal="60" zoomScalePageLayoutView="100" workbookViewId="0">
      <selection pane="topLeft" activeCell="S2" activeCellId="0" sqref="S2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4" min="3" style="0" width="22.22"/>
    <col collapsed="false" customWidth="true" hidden="false" outlineLevel="0" max="15" min="15" style="0" width="13.44"/>
    <col collapsed="false" customWidth="true" hidden="false" outlineLevel="0" max="16" min="16" style="0" width="14.78"/>
    <col collapsed="false" customWidth="true" hidden="false" outlineLevel="0" max="17" min="17" style="0" width="10.21"/>
    <col collapsed="false" customWidth="true" hidden="false" outlineLevel="0" max="18" min="18" style="0" width="10"/>
    <col collapsed="false" customWidth="true" hidden="false" outlineLevel="0" max="19" min="19" style="0" width="12"/>
    <col collapsed="false" customWidth="true" hidden="false" outlineLevel="0" max="20" min="20" style="0" width="16.11"/>
    <col collapsed="false" customWidth="true" hidden="false" outlineLevel="0" max="22" min="21" style="0" width="10.21"/>
  </cols>
  <sheetData>
    <row r="1" customFormat="false" ht="28.35" hidden="false" customHeight="false" outlineLevel="0" collapsed="false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customFormat="false" ht="14.25" hidden="false" customHeight="false" outlineLevel="0" collapsed="false">
      <c r="A2" s="4" t="n">
        <v>0</v>
      </c>
      <c r="B2" s="5"/>
      <c r="C2" s="1" t="s">
        <v>8</v>
      </c>
      <c r="D2" s="1"/>
      <c r="O2" s="4" t="n">
        <f aca="false">IF(OR((A2&lt;=$D$3),(A2&gt;=$D$5)),0,IF(A2=$D$4,1,IF(AND((A2&gt;$D$3),(A2&lt;$D$4)),((A2-$D$3)/($D$4-$D$3)),((A2-$D$5)/($D$4-$D$5)))))</f>
        <v>0</v>
      </c>
      <c r="P2" s="4" t="n">
        <f aca="false">IF(AND((A2&gt;=$D$17),(A2&lt;=$D$18)),1,IF(AND((A2&gt;$D$16),(A2&lt;$D$17)),((A2-$D$16)/($D$17-$D$16)),IF(AND((A2&gt;$D$18),(A2&lt;$D$19)),((A2-$D$19)/($D$18-$D$19)),0)))</f>
        <v>0</v>
      </c>
      <c r="Q2" s="4" t="n">
        <f aca="false">EXP(-(((A2-$D$32)^2)/(2*$D$33^2)))</f>
        <v>0.0111089965382423</v>
      </c>
      <c r="R2" s="4" t="n">
        <f aca="false">1/(1+ABS((A2-$D$48)/$D$46)^(2*$D$47))</f>
        <v>0.00152012454369995</v>
      </c>
      <c r="S2" s="4" t="n">
        <f aca="false">1/(1+EXP(-$D$60*(A2-$D$61)))</f>
        <v>4.24835425529159E-018</v>
      </c>
      <c r="T2" s="4" t="n">
        <f aca="false">IF(A2&lt;=$D$74,0,IF(AND(A2&gt;=$D$74,A2&lt;=$D$76),2*(((A2-$D$74)/($D$75-$D$74))^2),IF(AND(A2&gt;=$D$76,A2&lt;=$D$75),1-2*((($D$75-A2)/($D$75-$D$74))^2),1)))</f>
        <v>0</v>
      </c>
      <c r="U2" s="4" t="n">
        <f aca="false">IF(A2&lt;=$D$89,1,IF(AND(A2&gt;=$D$89,A2&lt;=$D$91),1-2*(((A2-$D$89)/($D$90-$D$89))^2),IF(AND(A2&gt;=$D$91,A2&lt;=$D$90),2*((($D$90-A2)/($D$90-$D$89))^2),0)))</f>
        <v>1</v>
      </c>
    </row>
    <row r="3" customFormat="false" ht="14.25" hidden="false" customHeight="false" outlineLevel="0" collapsed="false">
      <c r="A3" s="4" t="n">
        <v>0.1</v>
      </c>
      <c r="B3" s="5"/>
      <c r="C3" s="4" t="s">
        <v>9</v>
      </c>
      <c r="D3" s="4" t="n">
        <v>4</v>
      </c>
      <c r="O3" s="4" t="n">
        <f aca="false">IF(OR((A3&lt;=$D$3),(A3&gt;=$D$5)),0,IF(A3=$D$4,1,IF(AND((A3&gt;$D$3),(A3&lt;$D$4)),((A3-$D$3)/($D$4-$D$3)),((A3-$D$5)/($D$4-$D$5)))))</f>
        <v>0</v>
      </c>
      <c r="P3" s="4" t="n">
        <f aca="false">IF(AND((A3&gt;=$D$17),(A3&lt;=$D$18)),1,IF(AND((A3&gt;$D$16),(A3&lt;$D$17)),((A3-$D$16)/($D$17-$D$16)),IF(AND((A3&gt;$D$18),(A3&lt;$D$19)),((A3-$D$19)/($D$18-$D$19)),0)))</f>
        <v>0</v>
      </c>
      <c r="Q3" s="4" t="n">
        <f aca="false">EXP(-(((A3-$D$32)^2)/(2*$D$33^2)))</f>
        <v>0.0119704699443895</v>
      </c>
      <c r="R3" s="4" t="n">
        <f aca="false">1/(1+ABS((A3-$D$48)/$D$46)^(2*$D$47))</f>
        <v>0.00166202468126005</v>
      </c>
      <c r="S3" s="4" t="n">
        <f aca="false">1/(1+EXP(-$D$60*(A3-$D$61)))</f>
        <v>6.33779980237337E-018</v>
      </c>
      <c r="T3" s="4" t="n">
        <f aca="false">IF(A3&lt;=$D$74,0,IF(AND(A3&gt;=$D$74,A3&lt;=$D$76),2*(((A3-$D$74)/($D$75-$D$74))^2),IF(AND(A3&gt;=$D$76,A3&lt;=$D$75),1-2*((($D$75-A3)/($D$75-$D$74))^2),1)))</f>
        <v>0</v>
      </c>
      <c r="U3" s="4" t="n">
        <f aca="false">IF(A3&lt;=$D$89,1,IF(AND(A3&gt;=$D$89,A3&lt;=$D$91),1-2*(((A3-$D$89)/($D$90-$D$89))^2),IF(AND(A3&gt;=$D$91,A3&lt;=$D$90),2*((($D$90-A3)/($D$90-$D$89))^2),0)))</f>
        <v>1</v>
      </c>
    </row>
    <row r="4" customFormat="false" ht="14.25" hidden="false" customHeight="false" outlineLevel="0" collapsed="false">
      <c r="A4" s="4" t="n">
        <v>0.2</v>
      </c>
      <c r="B4" s="5"/>
      <c r="C4" s="4" t="s">
        <v>10</v>
      </c>
      <c r="D4" s="4" t="n">
        <v>7</v>
      </c>
      <c r="O4" s="4" t="n">
        <f aca="false">IF(OR((A4&lt;=$D$3),(A4&gt;=$D$5)),0,IF(A4=$D$4,1,IF(AND((A4&gt;$D$3),(A4&lt;$D$4)),((A4-$D$3)/($D$4-$D$3)),((A4-$D$5)/($D$4-$D$5)))))</f>
        <v>0</v>
      </c>
      <c r="P4" s="4" t="n">
        <f aca="false">IF(AND((A4&gt;=$D$17),(A4&lt;=$D$18)),1,IF(AND((A4&gt;$D$16),(A4&lt;$D$17)),((A4-$D$16)/($D$17-$D$16)),IF(AND((A4&gt;$D$18),(A4&lt;$D$19)),((A4-$D$19)/($D$18-$D$19)),0)))</f>
        <v>0</v>
      </c>
      <c r="Q4" s="4" t="n">
        <f aca="false">EXP(-(((A4-$D$32)^2)/(2*$D$33^2)))</f>
        <v>0.0128906891440015</v>
      </c>
      <c r="R4" s="4" t="n">
        <f aca="false">1/(1+ABS((A4-$D$48)/$D$46)^(2*$D$47))</f>
        <v>0.00181897973725723</v>
      </c>
      <c r="S4" s="4" t="n">
        <f aca="false">1/(1+EXP(-$D$60*(A4-$D$61)))</f>
        <v>9.45488627388654E-018</v>
      </c>
      <c r="T4" s="4" t="n">
        <f aca="false">IF(A4&lt;=$D$74,0,IF(AND(A4&gt;=$D$74,A4&lt;=$D$76),2*(((A4-$D$74)/($D$75-$D$74))^2),IF(AND(A4&gt;=$D$76,A4&lt;=$D$75),1-2*((($D$75-A4)/($D$75-$D$74))^2),1)))</f>
        <v>0</v>
      </c>
      <c r="U4" s="4" t="n">
        <f aca="false">IF(A4&lt;=$D$89,1,IF(AND(A4&gt;=$D$89,A4&lt;=$D$91),1-2*(((A4-$D$89)/($D$90-$D$89))^2),IF(AND(A4&gt;=$D$91,A4&lt;=$D$90),2*((($D$90-A4)/($D$90-$D$89))^2),0)))</f>
        <v>1</v>
      </c>
    </row>
    <row r="5" customFormat="false" ht="14.25" hidden="false" customHeight="false" outlineLevel="0" collapsed="false">
      <c r="A5" s="4" t="n">
        <v>0.3</v>
      </c>
      <c r="B5" s="5"/>
      <c r="C5" s="4" t="s">
        <v>11</v>
      </c>
      <c r="D5" s="4" t="n">
        <v>10</v>
      </c>
      <c r="O5" s="4" t="n">
        <f aca="false">IF(OR((A5&lt;=$D$3),(A5&gt;=$D$5)),0,IF(A5=$D$4,1,IF(AND((A5&gt;$D$3),(A5&lt;$D$4)),((A5-$D$3)/($D$4-$D$3)),((A5-$D$5)/($D$4-$D$5)))))</f>
        <v>0</v>
      </c>
      <c r="P5" s="4" t="n">
        <f aca="false">IF(AND((A5&gt;=$D$17),(A5&lt;=$D$18)),1,IF(AND((A5&gt;$D$16),(A5&lt;$D$17)),((A5-$D$16)/($D$17-$D$16)),IF(AND((A5&gt;$D$18),(A5&lt;$D$19)),((A5-$D$19)/($D$18-$D$19)),0)))</f>
        <v>0</v>
      </c>
      <c r="Q5" s="4" t="n">
        <f aca="false">EXP(-(((A5-$D$32)^2)/(2*$D$33^2)))</f>
        <v>0.0138729760536071</v>
      </c>
      <c r="R5" s="4" t="n">
        <f aca="false">1/(1+ABS((A5-$D$48)/$D$46)^(2*$D$47))</f>
        <v>0.00199278108518121</v>
      </c>
      <c r="S5" s="4" t="n">
        <f aca="false">1/(1+EXP(-$D$60*(A5-$D$61)))</f>
        <v>1.41050328567735E-017</v>
      </c>
      <c r="T5" s="4" t="n">
        <f aca="false">IF(A5&lt;=$D$74,0,IF(AND(A5&gt;=$D$74,A5&lt;=$D$76),2*(((A5-$D$74)/($D$75-$D$74))^2),IF(AND(A5&gt;=$D$76,A5&lt;=$D$75),1-2*((($D$75-A5)/($D$75-$D$74))^2),1)))</f>
        <v>0</v>
      </c>
      <c r="U5" s="4" t="n">
        <f aca="false">IF(A5&lt;=$D$89,1,IF(AND(A5&gt;=$D$89,A5&lt;=$D$91),1-2*(((A5-$D$89)/($D$90-$D$89))^2),IF(AND(A5&gt;=$D$91,A5&lt;=$D$90),2*((($D$90-A5)/($D$90-$D$89))^2),0)))</f>
        <v>1</v>
      </c>
    </row>
    <row r="6" customFormat="false" ht="14.25" hidden="false" customHeight="false" outlineLevel="0" collapsed="false">
      <c r="A6" s="4" t="n">
        <v>0.4</v>
      </c>
      <c r="O6" s="4" t="n">
        <f aca="false">IF(OR((A6&lt;=$D$3),(A6&gt;=$D$5)),0,IF(A6=$D$4,1,IF(AND((A6&gt;$D$3),(A6&lt;$D$4)),((A6-$D$3)/($D$4-$D$3)),((A6-$D$5)/($D$4-$D$5)))))</f>
        <v>0</v>
      </c>
      <c r="P6" s="4" t="n">
        <f aca="false">IF(AND((A6&gt;=$D$17),(A6&lt;=$D$18)),1,IF(AND((A6&gt;$D$16),(A6&lt;$D$17)),((A6-$D$16)/($D$17-$D$16)),IF(AND((A6&gt;$D$18),(A6&lt;$D$19)),((A6-$D$19)/($D$18-$D$19)),0)))</f>
        <v>0</v>
      </c>
      <c r="Q6" s="4" t="n">
        <f aca="false">EXP(-(((A6-$D$32)^2)/(2*$D$33^2)))</f>
        <v>0.0149207860690678</v>
      </c>
      <c r="R6" s="4" t="n">
        <f aca="false">1/(1+ABS((A6-$D$48)/$D$46)^(2*$D$47))</f>
        <v>0.002185456418354</v>
      </c>
      <c r="S6" s="4" t="n">
        <f aca="false">1/(1+EXP(-$D$60*(A6-$D$61)))</f>
        <v>2.10422363767762E-017</v>
      </c>
      <c r="T6" s="4" t="n">
        <f aca="false">IF(A6&lt;=$D$74,0,IF(AND(A6&gt;=$D$74,A6&lt;=$D$76),2*(((A6-$D$74)/($D$75-$D$74))^2),IF(AND(A6&gt;=$D$76,A6&lt;=$D$75),1-2*((($D$75-A6)/($D$75-$D$74))^2),1)))</f>
        <v>0</v>
      </c>
      <c r="U6" s="4" t="n">
        <f aca="false">IF(A6&lt;=$D$89,1,IF(AND(A6&gt;=$D$89,A6&lt;=$D$91),1-2*(((A6-$D$89)/($D$90-$D$89))^2),IF(AND(A6&gt;=$D$91,A6&lt;=$D$90),2*((($D$90-A6)/($D$90-$D$89))^2),0)))</f>
        <v>1</v>
      </c>
    </row>
    <row r="7" customFormat="false" ht="14.25" hidden="false" customHeight="false" outlineLevel="0" collapsed="false">
      <c r="A7" s="4" t="n">
        <v>0.5</v>
      </c>
      <c r="O7" s="4" t="n">
        <f aca="false">IF(OR((A7&lt;=$D$3),(A7&gt;=$D$5)),0,IF(A7=$D$4,1,IF(AND((A7&gt;$D$3),(A7&lt;$D$4)),((A7-$D$3)/($D$4-$D$3)),((A7-$D$5)/($D$4-$D$5)))))</f>
        <v>0</v>
      </c>
      <c r="P7" s="4" t="n">
        <f aca="false">IF(AND((A7&gt;=$D$17),(A7&lt;=$D$18)),1,IF(AND((A7&gt;$D$16),(A7&lt;$D$17)),((A7-$D$16)/($D$17-$D$16)),IF(AND((A7&gt;$D$18),(A7&lt;$D$19)),((A7-$D$19)/($D$18-$D$19)),0)))</f>
        <v>0</v>
      </c>
      <c r="Q7" s="4" t="n">
        <f aca="false">EXP(-(((A7-$D$32)^2)/(2*$D$33^2)))</f>
        <v>0.0160377092753506</v>
      </c>
      <c r="R7" s="4" t="n">
        <f aca="false">1/(1+ABS((A7-$D$48)/$D$46)^(2*$D$47))</f>
        <v>0.00239930394670334</v>
      </c>
      <c r="S7" s="4" t="n">
        <f aca="false">1/(1+EXP(-$D$60*(A7-$D$61)))</f>
        <v>3.13913279204803E-017</v>
      </c>
      <c r="T7" s="4" t="n">
        <f aca="false">IF(A7&lt;=$D$74,0,IF(AND(A7&gt;=$D$74,A7&lt;=$D$76),2*(((A7-$D$74)/($D$75-$D$74))^2),IF(AND(A7&gt;=$D$76,A7&lt;=$D$75),1-2*((($D$75-A7)/($D$75-$D$74))^2),1)))</f>
        <v>0</v>
      </c>
      <c r="U7" s="4" t="n">
        <f aca="false">IF(A7&lt;=$D$89,1,IF(AND(A7&gt;=$D$89,A7&lt;=$D$91),1-2*(((A7-$D$89)/($D$90-$D$89))^2),IF(AND(A7&gt;=$D$91,A7&lt;=$D$90),2*((($D$90-A7)/($D$90-$D$89))^2),0)))</f>
        <v>1</v>
      </c>
    </row>
    <row r="8" customFormat="false" ht="14.25" hidden="false" customHeight="false" outlineLevel="0" collapsed="false">
      <c r="A8" s="4" t="n">
        <v>0.6</v>
      </c>
      <c r="O8" s="4" t="n">
        <f aca="false">IF(OR((A8&lt;=$D$3),(A8&gt;=$D$5)),0,IF(A8=$D$4,1,IF(AND((A8&gt;$D$3),(A8&lt;$D$4)),((A8-$D$3)/($D$4-$D$3)),((A8-$D$5)/($D$4-$D$5)))))</f>
        <v>0</v>
      </c>
      <c r="P8" s="4" t="n">
        <f aca="false">IF(AND((A8&gt;=$D$17),(A8&lt;=$D$18)),1,IF(AND((A8&gt;$D$16),(A8&lt;$D$17)),((A8-$D$16)/($D$17-$D$16)),IF(AND((A8&gt;$D$18),(A8&lt;$D$19)),((A8-$D$19)/($D$18-$D$19)),0)))</f>
        <v>0</v>
      </c>
      <c r="Q8" s="4" t="n">
        <f aca="false">EXP(-(((A8-$D$32)^2)/(2*$D$33^2)))</f>
        <v>0.0172274713116351</v>
      </c>
      <c r="R8" s="4" t="n">
        <f aca="false">1/(1+ABS((A8-$D$48)/$D$46)^(2*$D$47))</f>
        <v>0.00263693196359661</v>
      </c>
      <c r="S8" s="4" t="n">
        <f aca="false">1/(1+EXP(-$D$60*(A8-$D$61)))</f>
        <v>4.68303582835284E-017</v>
      </c>
      <c r="T8" s="4" t="n">
        <f aca="false">IF(A8&lt;=$D$74,0,IF(AND(A8&gt;=$D$74,A8&lt;=$D$76),2*(((A8-$D$74)/($D$75-$D$74))^2),IF(AND(A8&gt;=$D$76,A8&lt;=$D$75),1-2*((($D$75-A8)/($D$75-$D$74))^2),1)))</f>
        <v>0</v>
      </c>
      <c r="U8" s="4" t="n">
        <f aca="false">IF(A8&lt;=$D$89,1,IF(AND(A8&gt;=$D$89,A8&lt;=$D$91),1-2*(((A8-$D$89)/($D$90-$D$89))^2),IF(AND(A8&gt;=$D$91,A8&lt;=$D$90),2*((($D$90-A8)/($D$90-$D$89))^2),0)))</f>
        <v>1</v>
      </c>
    </row>
    <row r="9" customFormat="false" ht="14.25" hidden="false" customHeight="false" outlineLevel="0" collapsed="false">
      <c r="A9" s="4" t="n">
        <v>0.7</v>
      </c>
      <c r="O9" s="4" t="n">
        <f aca="false">IF(OR((A9&lt;=$D$3),(A9&gt;=$D$5)),0,IF(A9=$D$4,1,IF(AND((A9&gt;$D$3),(A9&lt;$D$4)),((A9-$D$3)/($D$4-$D$3)),((A9-$D$5)/($D$4-$D$5)))))</f>
        <v>0</v>
      </c>
      <c r="P9" s="4" t="n">
        <f aca="false">IF(AND((A9&gt;=$D$17),(A9&lt;=$D$18)),1,IF(AND((A9&gt;$D$16),(A9&lt;$D$17)),((A9-$D$16)/($D$17-$D$16)),IF(AND((A9&gt;$D$18),(A9&lt;$D$19)),((A9-$D$19)/($D$18-$D$19)),0)))</f>
        <v>0</v>
      </c>
      <c r="Q9" s="4" t="n">
        <f aca="false">EXP(-(((A9-$D$32)^2)/(2*$D$33^2)))</f>
        <v>0.0184939338623691</v>
      </c>
      <c r="R9" s="4" t="n">
        <f aca="false">1/(1+ABS((A9-$D$48)/$D$46)^(2*$D$47))</f>
        <v>0.00290130468700203</v>
      </c>
      <c r="S9" s="4" t="n">
        <f aca="false">1/(1+EXP(-$D$60*(A9-$D$61)))</f>
        <v>6.9862685086757E-017</v>
      </c>
      <c r="T9" s="4" t="n">
        <f aca="false">IF(A9&lt;=$D$74,0,IF(AND(A9&gt;=$D$74,A9&lt;=$D$76),2*(((A9-$D$74)/($D$75-$D$74))^2),IF(AND(A9&gt;=$D$76,A9&lt;=$D$75),1-2*((($D$75-A9)/($D$75-$D$74))^2),1)))</f>
        <v>0</v>
      </c>
      <c r="U9" s="4" t="n">
        <f aca="false">IF(A9&lt;=$D$89,1,IF(AND(A9&gt;=$D$89,A9&lt;=$D$91),1-2*(((A9-$D$89)/($D$90-$D$89))^2),IF(AND(A9&gt;=$D$91,A9&lt;=$D$90),2*((($D$90-A9)/($D$90-$D$89))^2),0)))</f>
        <v>1</v>
      </c>
    </row>
    <row r="10" customFormat="false" ht="14.25" hidden="false" customHeight="false" outlineLevel="0" collapsed="false">
      <c r="A10" s="4" t="n">
        <v>0.8</v>
      </c>
      <c r="O10" s="4" t="n">
        <f aca="false">IF(OR((A10&lt;=$D$3),(A10&gt;=$D$5)),0,IF(A10=$D$4,1,IF(AND((A10&gt;$D$3),(A10&lt;$D$4)),((A10-$D$3)/($D$4-$D$3)),((A10-$D$5)/($D$4-$D$5)))))</f>
        <v>0</v>
      </c>
      <c r="P10" s="4" t="n">
        <f aca="false">IF(AND((A10&gt;=$D$17),(A10&lt;=$D$18)),1,IF(AND((A10&gt;$D$16),(A10&lt;$D$17)),((A10-$D$16)/($D$17-$D$16)),IF(AND((A10&gt;$D$18),(A10&lt;$D$19)),((A10-$D$19)/($D$18-$D$19)),0)))</f>
        <v>0</v>
      </c>
      <c r="Q10" s="4" t="n">
        <f aca="false">EXP(-(((A10-$D$32)^2)/(2*$D$33^2)))</f>
        <v>0.0198410947443703</v>
      </c>
      <c r="R10" s="4" t="n">
        <f aca="false">1/(1+ABS((A10-$D$48)/$D$46)^(2*$D$47))</f>
        <v>0.00319579544009615</v>
      </c>
      <c r="S10" s="4" t="n">
        <f aca="false">1/(1+EXP(-$D$60*(A10-$D$61)))</f>
        <v>1.04222879055959E-016</v>
      </c>
      <c r="T10" s="4" t="n">
        <f aca="false">IF(A10&lt;=$D$74,0,IF(AND(A10&gt;=$D$74,A10&lt;=$D$76),2*(((A10-$D$74)/($D$75-$D$74))^2),IF(AND(A10&gt;=$D$76,A10&lt;=$D$75),1-2*((($D$75-A10)/($D$75-$D$74))^2),1)))</f>
        <v>0</v>
      </c>
      <c r="U10" s="4" t="n">
        <f aca="false">IF(A10&lt;=$D$89,1,IF(AND(A10&gt;=$D$89,A10&lt;=$D$91),1-2*(((A10-$D$89)/($D$90-$D$89))^2),IF(AND(A10&gt;=$D$91,A10&lt;=$D$90),2*((($D$90-A10)/($D$90-$D$89))^2),0)))</f>
        <v>1</v>
      </c>
    </row>
    <row r="11" customFormat="false" ht="14.25" hidden="false" customHeight="false" outlineLevel="0" collapsed="false">
      <c r="A11" s="4" t="n">
        <v>0.9</v>
      </c>
      <c r="O11" s="4" t="n">
        <f aca="false">IF(OR((A11&lt;=$D$3),(A11&gt;=$D$5)),0,IF(A11=$D$4,1,IF(AND((A11&gt;$D$3),(A11&lt;$D$4)),((A11-$D$3)/($D$4-$D$3)),((A11-$D$5)/($D$4-$D$5)))))</f>
        <v>0</v>
      </c>
      <c r="P11" s="4" t="n">
        <f aca="false">IF(AND((A11&gt;=$D$17),(A11&lt;=$D$18)),1,IF(AND((A11&gt;$D$16),(A11&lt;$D$17)),((A11-$D$16)/($D$17-$D$16)),IF(AND((A11&gt;$D$18),(A11&lt;$D$19)),((A11-$D$19)/($D$18-$D$19)),0)))</f>
        <v>0</v>
      </c>
      <c r="Q11" s="4" t="n">
        <f aca="false">EXP(-(((A11-$D$32)^2)/(2*$D$33^2)))</f>
        <v>0.0212730875596816</v>
      </c>
      <c r="R11" s="4" t="n">
        <f aca="false">1/(1+ABS((A11-$D$48)/$D$46)^(2*$D$47))</f>
        <v>0.00352424842686474</v>
      </c>
      <c r="S11" s="4" t="n">
        <f aca="false">1/(1+EXP(-$D$60*(A11-$D$61)))</f>
        <v>1.55482265034959E-016</v>
      </c>
      <c r="T11" s="4" t="n">
        <f aca="false">IF(A11&lt;=$D$74,0,IF(AND(A11&gt;=$D$74,A11&lt;=$D$76),2*(((A11-$D$74)/($D$75-$D$74))^2),IF(AND(A11&gt;=$D$76,A11&lt;=$D$75),1-2*((($D$75-A11)/($D$75-$D$74))^2),1)))</f>
        <v>0</v>
      </c>
      <c r="U11" s="4" t="n">
        <f aca="false">IF(A11&lt;=$D$89,1,IF(AND(A11&gt;=$D$89,A11&lt;=$D$91),1-2*(((A11-$D$89)/($D$90-$D$89))^2),IF(AND(A11&gt;=$D$91,A11&lt;=$D$90),2*((($D$90-A11)/($D$90-$D$89))^2),0)))</f>
        <v>1</v>
      </c>
    </row>
    <row r="12" customFormat="false" ht="14.25" hidden="false" customHeight="false" outlineLevel="0" collapsed="false">
      <c r="A12" s="4" t="n">
        <v>1</v>
      </c>
      <c r="O12" s="4" t="n">
        <f aca="false">IF(OR((A12&lt;=$D$3),(A12&gt;=$D$5)),0,IF(A12=$D$4,1,IF(AND((A12&gt;$D$3),(A12&lt;$D$4)),((A12-$D$3)/($D$4-$D$3)),((A12-$D$5)/($D$4-$D$5)))))</f>
        <v>0</v>
      </c>
      <c r="P12" s="4" t="n">
        <f aca="false">IF(AND((A12&gt;=$D$17),(A12&lt;=$D$18)),1,IF(AND((A12&gt;$D$16),(A12&lt;$D$17)),((A12-$D$16)/($D$17-$D$16)),IF(AND((A12&gt;$D$18),(A12&lt;$D$19)),((A12-$D$19)/($D$18-$D$19)),0)))</f>
        <v>0</v>
      </c>
      <c r="Q12" s="4" t="n">
        <f aca="false">EXP(-(((A12-$D$32)^2)/(2*$D$33^2)))</f>
        <v>0.0227941808836123</v>
      </c>
      <c r="R12" s="4" t="n">
        <f aca="false">1/(1+ABS((A12-$D$48)/$D$46)^(2*$D$47))</f>
        <v>0.00389105058365759</v>
      </c>
      <c r="S12" s="4" t="n">
        <f aca="false">1/(1+EXP(-$D$60*(A12-$D$61)))</f>
        <v>2.31952283024357E-016</v>
      </c>
      <c r="T12" s="4" t="n">
        <f aca="false">IF(A12&lt;=$D$74,0,IF(AND(A12&gt;=$D$74,A12&lt;=$D$76),2*(((A12-$D$74)/($D$75-$D$74))^2),IF(AND(A12&gt;=$D$76,A12&lt;=$D$75),1-2*((($D$75-A12)/($D$75-$D$74))^2),1)))</f>
        <v>0</v>
      </c>
      <c r="U12" s="4" t="n">
        <f aca="false">IF(A12&lt;=$D$89,1,IF(AND(A12&gt;=$D$89,A12&lt;=$D$91),1-2*(((A12-$D$89)/($D$90-$D$89))^2),IF(AND(A12&gt;=$D$91,A12&lt;=$D$90),2*((($D$90-A12)/($D$90-$D$89))^2),0)))</f>
        <v>1</v>
      </c>
    </row>
    <row r="13" customFormat="false" ht="14.25" hidden="false" customHeight="false" outlineLevel="0" collapsed="false">
      <c r="A13" s="4" t="n">
        <v>1.1</v>
      </c>
      <c r="O13" s="4" t="n">
        <f aca="false">IF(OR((A13&lt;=$D$3),(A13&gt;=$D$5)),0,IF(A13=$D$4,1,IF(AND((A13&gt;$D$3),(A13&lt;$D$4)),((A13-$D$3)/($D$4-$D$3)),((A13-$D$5)/($D$4-$D$5)))))</f>
        <v>0</v>
      </c>
      <c r="P13" s="4" t="n">
        <f aca="false">IF(AND((A13&gt;=$D$17),(A13&lt;=$D$18)),1,IF(AND((A13&gt;$D$16),(A13&lt;$D$17)),((A13-$D$16)/($D$17-$D$16)),IF(AND((A13&gt;$D$18),(A13&lt;$D$19)),((A13-$D$19)/($D$18-$D$19)),0)))</f>
        <v>0</v>
      </c>
      <c r="Q13" s="4" t="n">
        <f aca="false">EXP(-(((A13-$D$32)^2)/(2*$D$33^2)))</f>
        <v>0.0244087769572719</v>
      </c>
      <c r="R13" s="4" t="n">
        <f aca="false">1/(1+ABS((A13-$D$48)/$D$46)^(2*$D$47))</f>
        <v>0.00430121525436983</v>
      </c>
      <c r="S13" s="4" t="n">
        <f aca="false">1/(1+EXP(-$D$60*(A13-$D$61)))</f>
        <v>3.46032144490013E-016</v>
      </c>
      <c r="T13" s="4" t="n">
        <f aca="false">IF(A13&lt;=$D$74,0,IF(AND(A13&gt;=$D$74,A13&lt;=$D$76),2*(((A13-$D$74)/($D$75-$D$74))^2),IF(AND(A13&gt;=$D$76,A13&lt;=$D$75),1-2*((($D$75-A13)/($D$75-$D$74))^2),1)))</f>
        <v>0</v>
      </c>
      <c r="U13" s="4" t="n">
        <f aca="false">IF(A13&lt;=$D$89,1,IF(AND(A13&gt;=$D$89,A13&lt;=$D$91),1-2*(((A13-$D$89)/($D$90-$D$89))^2),IF(AND(A13&gt;=$D$91,A13&lt;=$D$90),2*((($D$90-A13)/($D$90-$D$89))^2),0)))</f>
        <v>1</v>
      </c>
    </row>
    <row r="14" customFormat="false" ht="14.25" hidden="false" customHeight="false" outlineLevel="0" collapsed="false">
      <c r="A14" s="4" t="n">
        <v>1.2</v>
      </c>
      <c r="C14" s="2"/>
      <c r="D14" s="2"/>
      <c r="O14" s="4" t="n">
        <f aca="false">IF(OR((A14&lt;=$D$3),(A14&gt;=$D$5)),0,IF(A14=$D$4,1,IF(AND((A14&gt;$D$3),(A14&lt;$D$4)),((A14-$D$3)/($D$4-$D$3)),((A14-$D$5)/($D$4-$D$5)))))</f>
        <v>0</v>
      </c>
      <c r="P14" s="4" t="n">
        <f aca="false">IF(AND((A14&gt;=$D$17),(A14&lt;=$D$18)),1,IF(AND((A14&gt;$D$16),(A14&lt;$D$17)),((A14-$D$16)/($D$17-$D$16)),IF(AND((A14&gt;$D$18),(A14&lt;$D$19)),((A14-$D$19)/($D$18-$D$19)),0)))</f>
        <v>0</v>
      </c>
      <c r="Q14" s="4" t="n">
        <f aca="false">EXP(-(((A14-$D$32)^2)/(2*$D$33^2)))</f>
        <v>0.0261214098539182</v>
      </c>
      <c r="R14" s="4" t="n">
        <f aca="false">1/(1+ABS((A14-$D$48)/$D$46)^(2*$D$47))</f>
        <v>0.00476047975224407</v>
      </c>
      <c r="S14" s="4" t="n">
        <f aca="false">1/(1+EXP(-$D$60*(A14-$D$61)))</f>
        <v>5.16219299327973E-016</v>
      </c>
      <c r="T14" s="4" t="n">
        <f aca="false">IF(A14&lt;=$D$74,0,IF(AND(A14&gt;=$D$74,A14&lt;=$D$76),2*(((A14-$D$74)/($D$75-$D$74))^2),IF(AND(A14&gt;=$D$76,A14&lt;=$D$75),1-2*((($D$75-A14)/($D$75-$D$74))^2),1)))</f>
        <v>0</v>
      </c>
      <c r="U14" s="4" t="n">
        <f aca="false">IF(A14&lt;=$D$89,1,IF(AND(A14&gt;=$D$89,A14&lt;=$D$91),1-2*(((A14-$D$89)/($D$90-$D$89))^2),IF(AND(A14&gt;=$D$91,A14&lt;=$D$90),2*((($D$90-A14)/($D$90-$D$89))^2),0)))</f>
        <v>1</v>
      </c>
    </row>
    <row r="15" customFormat="false" ht="14.25" hidden="false" customHeight="false" outlineLevel="0" collapsed="false">
      <c r="A15" s="4" t="n">
        <v>1.3</v>
      </c>
      <c r="B15" s="5"/>
      <c r="C15" s="6" t="s">
        <v>12</v>
      </c>
      <c r="D15" s="6"/>
      <c r="O15" s="4" t="n">
        <f aca="false">IF(OR((A15&lt;=$D$3),(A15&gt;=$D$5)),0,IF(A15=$D$4,1,IF(AND((A15&gt;$D$3),(A15&lt;$D$4)),((A15-$D$3)/($D$4-$D$3)),((A15-$D$5)/($D$4-$D$5)))))</f>
        <v>0</v>
      </c>
      <c r="P15" s="4" t="n">
        <f aca="false">IF(AND((A15&gt;=$D$17),(A15&lt;=$D$18)),1,IF(AND((A15&gt;$D$16),(A15&lt;$D$17)),((A15-$D$16)/($D$17-$D$16)),IF(AND((A15&gt;$D$18),(A15&lt;$D$19)),((A15-$D$19)/($D$18-$D$19)),0)))</f>
        <v>0</v>
      </c>
      <c r="Q15" s="4" t="n">
        <f aca="false">EXP(-(((A15-$D$32)^2)/(2*$D$33^2)))</f>
        <v>0.0279367430886245</v>
      </c>
      <c r="R15" s="4" t="n">
        <f aca="false">1/(1+ABS((A15-$D$48)/$D$46)^(2*$D$47))</f>
        <v>0.00527541924359968</v>
      </c>
      <c r="S15" s="4" t="n">
        <f aca="false">1/(1+EXP(-$D$60*(A15-$D$61)))</f>
        <v>7.70108700136546E-016</v>
      </c>
      <c r="T15" s="4" t="n">
        <f aca="false">IF(A15&lt;=$D$74,0,IF(AND(A15&gt;=$D$74,A15&lt;=$D$76),2*(((A15-$D$74)/($D$75-$D$74))^2),IF(AND(A15&gt;=$D$76,A15&lt;=$D$75),1-2*((($D$75-A15)/($D$75-$D$74))^2),1)))</f>
        <v>0</v>
      </c>
      <c r="U15" s="4" t="n">
        <f aca="false">IF(A15&lt;=$D$89,1,IF(AND(A15&gt;=$D$89,A15&lt;=$D$91),1-2*(((A15-$D$89)/($D$90-$D$89))^2),IF(AND(A15&gt;=$D$91,A15&lt;=$D$90),2*((($D$90-A15)/($D$90-$D$89))^2),0)))</f>
        <v>1</v>
      </c>
    </row>
    <row r="16" customFormat="false" ht="14.25" hidden="false" customHeight="false" outlineLevel="0" collapsed="false">
      <c r="A16" s="4" t="n">
        <v>1.4</v>
      </c>
      <c r="B16" s="5"/>
      <c r="C16" s="4" t="s">
        <v>9</v>
      </c>
      <c r="D16" s="4" t="n">
        <v>2</v>
      </c>
      <c r="O16" s="4" t="n">
        <f aca="false">IF(OR((A16&lt;=$D$3),(A16&gt;=$D$5)),0,IF(A16=$D$4,1,IF(AND((A16&gt;$D$3),(A16&lt;$D$4)),((A16-$D$3)/($D$4-$D$3)),((A16-$D$5)/($D$4-$D$5)))))</f>
        <v>0</v>
      </c>
      <c r="P16" s="4" t="n">
        <f aca="false">IF(AND((A16&gt;=$D$17),(A16&lt;=$D$18)),1,IF(AND((A16&gt;$D$16),(A16&lt;$D$17)),((A16-$D$16)/($D$17-$D$16)),IF(AND((A16&gt;$D$18),(A16&lt;$D$19)),((A16-$D$19)/($D$18-$D$19)),0)))</f>
        <v>0</v>
      </c>
      <c r="Q16" s="4" t="n">
        <f aca="false">EXP(-(((A16-$D$32)^2)/(2*$D$33^2)))</f>
        <v>0.0298595666411155</v>
      </c>
      <c r="R16" s="4" t="n">
        <f aca="false">1/(1+ABS((A16-$D$48)/$D$46)^(2*$D$47))</f>
        <v>0.00585357982758066</v>
      </c>
      <c r="S16" s="4" t="n">
        <f aca="false">1/(1+EXP(-$D$60*(A16-$D$61)))</f>
        <v>1.14886717873211E-015</v>
      </c>
      <c r="T16" s="4" t="n">
        <f aca="false">IF(A16&lt;=$D$74,0,IF(AND(A16&gt;=$D$74,A16&lt;=$D$76),2*(((A16-$D$74)/($D$75-$D$74))^2),IF(AND(A16&gt;=$D$76,A16&lt;=$D$75),1-2*((($D$75-A16)/($D$75-$D$74))^2),1)))</f>
        <v>0</v>
      </c>
      <c r="U16" s="4" t="n">
        <f aca="false">IF(A16&lt;=$D$89,1,IF(AND(A16&gt;=$D$89,A16&lt;=$D$91),1-2*(((A16-$D$89)/($D$90-$D$89))^2),IF(AND(A16&gt;=$D$91,A16&lt;=$D$90),2*((($D$90-A16)/($D$90-$D$89))^2),0)))</f>
        <v>1</v>
      </c>
    </row>
    <row r="17" customFormat="false" ht="14.25" hidden="false" customHeight="false" outlineLevel="0" collapsed="false">
      <c r="A17" s="4" t="n">
        <v>1.5</v>
      </c>
      <c r="B17" s="5"/>
      <c r="C17" s="4" t="s">
        <v>10</v>
      </c>
      <c r="D17" s="4" t="n">
        <v>9</v>
      </c>
      <c r="O17" s="4" t="n">
        <f aca="false">IF(OR((A17&lt;=$D$3),(A17&gt;=$D$5)),0,IF(A17=$D$4,1,IF(AND((A17&gt;$D$3),(A17&lt;$D$4)),((A17-$D$3)/($D$4-$D$3)),((A17-$D$5)/($D$4-$D$5)))))</f>
        <v>0</v>
      </c>
      <c r="P17" s="4" t="n">
        <f aca="false">IF(AND((A17&gt;=$D$17),(A17&lt;=$D$18)),1,IF(AND((A17&gt;$D$16),(A17&lt;$D$17)),((A17-$D$16)/($D$17-$D$16)),IF(AND((A17&gt;$D$18),(A17&lt;$D$19)),((A17-$D$19)/($D$18-$D$19)),0)))</f>
        <v>0</v>
      </c>
      <c r="Q17" s="4" t="n">
        <f aca="false">EXP(-(((A17-$D$32)^2)/(2*$D$33^2)))</f>
        <v>0.0318947933621571</v>
      </c>
      <c r="R17" s="4" t="n">
        <f aca="false">1/(1+ABS((A17-$D$48)/$D$46)^(2*$D$47))</f>
        <v>0.00650363420179567</v>
      </c>
      <c r="S17" s="4" t="n">
        <f aca="false">1/(1+EXP(-$D$60*(A17-$D$61)))</f>
        <v>1.71390843154201E-015</v>
      </c>
      <c r="T17" s="4" t="n">
        <f aca="false">IF(A17&lt;=$D$74,0,IF(AND(A17&gt;=$D$74,A17&lt;=$D$76),2*(((A17-$D$74)/($D$75-$D$74))^2),IF(AND(A17&gt;=$D$76,A17&lt;=$D$75),1-2*((($D$75-A17)/($D$75-$D$74))^2),1)))</f>
        <v>0</v>
      </c>
      <c r="U17" s="4" t="n">
        <f aca="false">IF(A17&lt;=$D$89,1,IF(AND(A17&gt;=$D$89,A17&lt;=$D$91),1-2*(((A17-$D$89)/($D$90-$D$89))^2),IF(AND(A17&gt;=$D$91,A17&lt;=$D$90),2*((($D$90-A17)/($D$90-$D$89))^2),0)))</f>
        <v>1</v>
      </c>
    </row>
    <row r="18" customFormat="false" ht="14.25" hidden="false" customHeight="false" outlineLevel="0" collapsed="false">
      <c r="A18" s="4" t="n">
        <v>1.6</v>
      </c>
      <c r="B18" s="5"/>
      <c r="C18" s="4" t="s">
        <v>11</v>
      </c>
      <c r="D18" s="4" t="n">
        <v>12</v>
      </c>
      <c r="O18" s="4" t="n">
        <f aca="false">IF(OR((A18&lt;=$D$3),(A18&gt;=$D$5)),0,IF(A18=$D$4,1,IF(AND((A18&gt;$D$3),(A18&lt;$D$4)),((A18-$D$3)/($D$4-$D$3)),((A18-$D$5)/($D$4-$D$5)))))</f>
        <v>0</v>
      </c>
      <c r="P18" s="4" t="n">
        <f aca="false">IF(AND((A18&gt;=$D$17),(A18&lt;=$D$18)),1,IF(AND((A18&gt;$D$16),(A18&lt;$D$17)),((A18-$D$16)/($D$17-$D$16)),IF(AND((A18&gt;$D$18),(A18&lt;$D$19)),((A18-$D$19)/($D$18-$D$19)),0)))</f>
        <v>0</v>
      </c>
      <c r="Q18" s="4" t="n">
        <f aca="false">EXP(-(((A18-$D$32)^2)/(2*$D$33^2)))</f>
        <v>0.0340474547345993</v>
      </c>
      <c r="R18" s="4" t="n">
        <f aca="false">1/(1+ABS((A18-$D$48)/$D$46)^(2*$D$47))</f>
        <v>0.00723556390787927</v>
      </c>
      <c r="S18" s="4" t="n">
        <f aca="false">1/(1+EXP(-$D$60*(A18-$D$61)))</f>
        <v>2.55685092766998E-015</v>
      </c>
      <c r="T18" s="4" t="n">
        <f aca="false">IF(A18&lt;=$D$74,0,IF(AND(A18&gt;=$D$74,A18&lt;=$D$76),2*(((A18-$D$74)/($D$75-$D$74))^2),IF(AND(A18&gt;=$D$76,A18&lt;=$D$75),1-2*((($D$75-A18)/($D$75-$D$74))^2),1)))</f>
        <v>0</v>
      </c>
      <c r="U18" s="4" t="n">
        <f aca="false">IF(A18&lt;=$D$89,1,IF(AND(A18&gt;=$D$89,A18&lt;=$D$91),1-2*(((A18-$D$89)/($D$90-$D$89))^2),IF(AND(A18&gt;=$D$91,A18&lt;=$D$90),2*((($D$90-A18)/($D$90-$D$89))^2),0)))</f>
        <v>1</v>
      </c>
    </row>
    <row r="19" customFormat="false" ht="14.25" hidden="false" customHeight="false" outlineLevel="0" collapsed="false">
      <c r="A19" s="4" t="n">
        <v>1.7</v>
      </c>
      <c r="B19" s="5"/>
      <c r="C19" s="4" t="s">
        <v>13</v>
      </c>
      <c r="D19" s="4" t="n">
        <v>17</v>
      </c>
      <c r="O19" s="4" t="n">
        <f aca="false">IF(OR((A19&lt;=$D$3),(A19&gt;=$D$5)),0,IF(A19=$D$4,1,IF(AND((A19&gt;$D$3),(A19&lt;$D$4)),((A19-$D$3)/($D$4-$D$3)),((A19-$D$5)/($D$4-$D$5)))))</f>
        <v>0</v>
      </c>
      <c r="P19" s="4" t="n">
        <f aca="false">IF(AND((A19&gt;=$D$17),(A19&lt;=$D$18)),1,IF(AND((A19&gt;$D$16),(A19&lt;$D$17)),((A19-$D$16)/($D$17-$D$16)),IF(AND((A19&gt;$D$18),(A19&lt;$D$19)),((A19-$D$19)/($D$18-$D$19)),0)))</f>
        <v>0</v>
      </c>
      <c r="Q19" s="4" t="n">
        <f aca="false">EXP(-(((A19-$D$32)^2)/(2*$D$33^2)))</f>
        <v>0.0363226959610982</v>
      </c>
      <c r="R19" s="4" t="n">
        <f aca="false">1/(1+ABS((A19-$D$48)/$D$46)^(2*$D$47))</f>
        <v>0.00806087285532923</v>
      </c>
      <c r="S19" s="4" t="n">
        <f aca="false">1/(1+EXP(-$D$60*(A19-$D$61)))</f>
        <v>3.81437336208506E-015</v>
      </c>
      <c r="T19" s="4" t="n">
        <f aca="false">IF(A19&lt;=$D$74,0,IF(AND(A19&gt;=$D$74,A19&lt;=$D$76),2*(((A19-$D$74)/($D$75-$D$74))^2),IF(AND(A19&gt;=$D$76,A19&lt;=$D$75),1-2*((($D$75-A19)/($D$75-$D$74))^2),1)))</f>
        <v>0</v>
      </c>
      <c r="U19" s="4" t="n">
        <f aca="false">IF(A19&lt;=$D$89,1,IF(AND(A19&gt;=$D$89,A19&lt;=$D$91),1-2*(((A19-$D$89)/($D$90-$D$89))^2),IF(AND(A19&gt;=$D$91,A19&lt;=$D$90),2*((($D$90-A19)/($D$90-$D$89))^2),0)))</f>
        <v>1</v>
      </c>
    </row>
    <row r="20" customFormat="false" ht="14.25" hidden="false" customHeight="false" outlineLevel="0" collapsed="false">
      <c r="A20" s="4" t="n">
        <v>1.8</v>
      </c>
      <c r="O20" s="4" t="n">
        <f aca="false">IF(OR((A20&lt;=$D$3),(A20&gt;=$D$5)),0,IF(A20=$D$4,1,IF(AND((A20&gt;$D$3),(A20&lt;$D$4)),((A20-$D$3)/($D$4-$D$3)),((A20-$D$5)/($D$4-$D$5)))))</f>
        <v>0</v>
      </c>
      <c r="P20" s="4" t="n">
        <f aca="false">IF(AND((A20&gt;=$D$17),(A20&lt;=$D$18)),1,IF(AND((A20&gt;$D$16),(A20&lt;$D$17)),((A20-$D$16)/($D$17-$D$16)),IF(AND((A20&gt;$D$18),(A20&lt;$D$19)),((A20-$D$19)/($D$18-$D$19)),0)))</f>
        <v>0</v>
      </c>
      <c r="Q20" s="4" t="n">
        <f aca="false">EXP(-(((A20-$D$32)^2)/(2*$D$33^2)))</f>
        <v>0.0387257703516644</v>
      </c>
      <c r="R20" s="4" t="n">
        <f aca="false">1/(1+ABS((A20-$D$48)/$D$46)^(2*$D$47))</f>
        <v>0.00899283763791646</v>
      </c>
      <c r="S20" s="4" t="n">
        <f aca="false">1/(1+EXP(-$D$60*(A20-$D$61)))</f>
        <v>5.69037638758348E-015</v>
      </c>
      <c r="T20" s="4" t="n">
        <f aca="false">IF(A20&lt;=$D$74,0,IF(AND(A20&gt;=$D$74,A20&lt;=$D$76),2*(((A20-$D$74)/($D$75-$D$74))^2),IF(AND(A20&gt;=$D$76,A20&lt;=$D$75),1-2*((($D$75-A20)/($D$75-$D$74))^2),1)))</f>
        <v>0</v>
      </c>
      <c r="U20" s="4" t="n">
        <f aca="false">IF(A20&lt;=$D$89,1,IF(AND(A20&gt;=$D$89,A20&lt;=$D$91),1-2*(((A20-$D$89)/($D$90-$D$89))^2),IF(AND(A20&gt;=$D$91,A20&lt;=$D$90),2*((($D$90-A20)/($D$90-$D$89))^2),0)))</f>
        <v>1</v>
      </c>
    </row>
    <row r="21" customFormat="false" ht="14.25" hidden="false" customHeight="false" outlineLevel="0" collapsed="false">
      <c r="A21" s="4" t="n">
        <v>1.9</v>
      </c>
      <c r="O21" s="4" t="n">
        <f aca="false">IF(OR((A21&lt;=$D$3),(A21&gt;=$D$5)),0,IF(A21=$D$4,1,IF(AND((A21&gt;$D$3),(A21&lt;$D$4)),((A21-$D$3)/($D$4-$D$3)),((A21-$D$5)/($D$4-$D$5)))))</f>
        <v>0</v>
      </c>
      <c r="P21" s="4" t="n">
        <f aca="false">IF(AND((A21&gt;=$D$17),(A21&lt;=$D$18)),1,IF(AND((A21&gt;$D$16),(A21&lt;$D$17)),((A21-$D$16)/($D$17-$D$16)),IF(AND((A21&gt;$D$18),(A21&lt;$D$19)),((A21-$D$19)/($D$18-$D$19)),0)))</f>
        <v>0</v>
      </c>
      <c r="Q21" s="4" t="n">
        <f aca="false">EXP(-(((A21-$D$32)^2)/(2*$D$33^2)))</f>
        <v>0.041262032985532</v>
      </c>
      <c r="R21" s="4" t="n">
        <f aca="false">1/(1+ABS((A21-$D$48)/$D$46)^(2*$D$47))</f>
        <v>0.0100468010942699</v>
      </c>
      <c r="S21" s="4" t="n">
        <f aca="false">1/(1+EXP(-$D$60*(A21-$D$61)))</f>
        <v>8.48904403387171E-015</v>
      </c>
      <c r="T21" s="4" t="n">
        <f aca="false">IF(A21&lt;=$D$74,0,IF(AND(A21&gt;=$D$74,A21&lt;=$D$76),2*(((A21-$D$74)/($D$75-$D$74))^2),IF(AND(A21&gt;=$D$76,A21&lt;=$D$75),1-2*((($D$75-A21)/($D$75-$D$74))^2),1)))</f>
        <v>0</v>
      </c>
      <c r="U21" s="4" t="n">
        <f aca="false">IF(A21&lt;=$D$89,1,IF(AND(A21&gt;=$D$89,A21&lt;=$D$91),1-2*(((A21-$D$89)/($D$90-$D$89))^2),IF(AND(A21&gt;=$D$91,A21&lt;=$D$90),2*((($D$90-A21)/($D$90-$D$89))^2),0)))</f>
        <v>1</v>
      </c>
    </row>
    <row r="22" customFormat="false" ht="14.25" hidden="false" customHeight="false" outlineLevel="0" collapsed="false">
      <c r="A22" s="4" t="n">
        <v>2</v>
      </c>
      <c r="O22" s="4" t="n">
        <f aca="false">IF(OR((A22&lt;=$D$3),(A22&gt;=$D$5)),0,IF(A22=$D$4,1,IF(AND((A22&gt;$D$3),(A22&lt;$D$4)),((A22-$D$3)/($D$4-$D$3)),((A22-$D$5)/($D$4-$D$5)))))</f>
        <v>0</v>
      </c>
      <c r="P22" s="4" t="n">
        <f aca="false">IF(AND((A22&gt;=$D$17),(A22&lt;=$D$18)),1,IF(AND((A22&gt;$D$16),(A22&lt;$D$17)),((A22-$D$16)/($D$17-$D$16)),IF(AND((A22&gt;$D$18),(A22&lt;$D$19)),((A22-$D$19)/($D$18-$D$19)),0)))</f>
        <v>0</v>
      </c>
      <c r="Q22" s="4" t="n">
        <f aca="false">EXP(-(((A22-$D$32)^2)/(2*$D$33^2)))</f>
        <v>0.0439369336234074</v>
      </c>
      <c r="R22" s="4" t="n">
        <f aca="false">1/(1+ABS((A22-$D$48)/$D$46)^(2*$D$47))</f>
        <v>0.0112405166287986</v>
      </c>
      <c r="S22" s="4" t="n">
        <f aca="false">1/(1+EXP(-$D$60*(A22-$D$61)))</f>
        <v>1.2664165549094E-014</v>
      </c>
      <c r="T22" s="4" t="n">
        <f aca="false">IF(A22&lt;=$D$74,0,IF(AND(A22&gt;=$D$74,A22&lt;=$D$76),2*(((A22-$D$74)/($D$75-$D$74))^2),IF(AND(A22&gt;=$D$76,A22&lt;=$D$75),1-2*((($D$75-A22)/($D$75-$D$74))^2),1)))</f>
        <v>0</v>
      </c>
      <c r="U22" s="4" t="n">
        <f aca="false">IF(A22&lt;=$D$89,1,IF(AND(A22&gt;=$D$89,A22&lt;=$D$91),1-2*(((A22-$D$89)/($D$90-$D$89))^2),IF(AND(A22&gt;=$D$91,A22&lt;=$D$90),2*((($D$90-A22)/($D$90-$D$89))^2),0)))</f>
        <v>1</v>
      </c>
    </row>
    <row r="23" customFormat="false" ht="14.25" hidden="false" customHeight="false" outlineLevel="0" collapsed="false">
      <c r="A23" s="4" t="n">
        <v>2.1</v>
      </c>
      <c r="O23" s="4" t="n">
        <f aca="false">IF(OR((A23&lt;=$D$3),(A23&gt;=$D$5)),0,IF(A23=$D$4,1,IF(AND((A23&gt;$D$3),(A23&lt;$D$4)),((A23-$D$3)/($D$4-$D$3)),((A23-$D$5)/($D$4-$D$5)))))</f>
        <v>0</v>
      </c>
      <c r="P23" s="4" t="n">
        <f aca="false">IF(AND((A23&gt;=$D$17),(A23&lt;=$D$18)),1,IF(AND((A23&gt;$D$16),(A23&lt;$D$17)),((A23-$D$16)/($D$17-$D$16)),IF(AND((A23&gt;$D$18),(A23&lt;$D$19)),((A23-$D$19)/($D$18-$D$19)),0)))</f>
        <v>0.0142857142857143</v>
      </c>
      <c r="Q23" s="4" t="n">
        <f aca="false">EXP(-(((A23-$D$32)^2)/(2*$D$33^2)))</f>
        <v>0.0467560088479479</v>
      </c>
      <c r="R23" s="4" t="n">
        <f aca="false">1/(1+ABS((A23-$D$48)/$D$46)^(2*$D$47))</f>
        <v>0.0125945519995307</v>
      </c>
      <c r="S23" s="4" t="n">
        <f aca="false">1/(1+EXP(-$D$60*(A23-$D$61)))</f>
        <v>1.8892714941156E-014</v>
      </c>
      <c r="T23" s="4" t="n">
        <f aca="false">IF(A23&lt;=$D$74,0,IF(AND(A23&gt;=$D$74,A23&lt;=$D$76),2*(((A23-$D$74)/($D$75-$D$74))^2),IF(AND(A23&gt;=$D$76,A23&lt;=$D$75),1-2*((($D$75-A23)/($D$75-$D$74))^2),1)))</f>
        <v>0</v>
      </c>
      <c r="U23" s="4" t="n">
        <f aca="false">IF(A23&lt;=$D$89,1,IF(AND(A23&gt;=$D$89,A23&lt;=$D$91),1-2*(((A23-$D$89)/($D$90-$D$89))^2),IF(AND(A23&gt;=$D$91,A23&lt;=$D$90),2*((($D$90-A23)/($D$90-$D$89))^2),0)))</f>
        <v>1</v>
      </c>
    </row>
    <row r="24" customFormat="false" ht="14.25" hidden="false" customHeight="false" outlineLevel="0" collapsed="false">
      <c r="A24" s="4" t="n">
        <v>2.2</v>
      </c>
      <c r="O24" s="4" t="n">
        <f aca="false">IF(OR((A24&lt;=$D$3),(A24&gt;=$D$5)),0,IF(A24=$D$4,1,IF(AND((A24&gt;$D$3),(A24&lt;$D$4)),((A24-$D$3)/($D$4-$D$3)),((A24-$D$5)/($D$4-$D$5)))))</f>
        <v>0</v>
      </c>
      <c r="P24" s="4" t="n">
        <f aca="false">IF(AND((A24&gt;=$D$17),(A24&lt;=$D$18)),1,IF(AND((A24&gt;$D$16),(A24&lt;$D$17)),((A24-$D$16)/($D$17-$D$16)),IF(AND((A24&gt;$D$18),(A24&lt;$D$19)),((A24-$D$19)/($D$18-$D$19)),0)))</f>
        <v>0.0285714285714286</v>
      </c>
      <c r="Q24" s="4" t="n">
        <f aca="false">EXP(-(((A24-$D$32)^2)/(2*$D$33^2)))</f>
        <v>0.0497248734123496</v>
      </c>
      <c r="R24" s="4" t="n">
        <f aca="false">1/(1+ABS((A24-$D$48)/$D$46)^(2*$D$47))</f>
        <v>0.0141327625817918</v>
      </c>
      <c r="S24" s="4" t="n">
        <f aca="false">1/(1+EXP(-$D$60*(A24-$D$61)))</f>
        <v>2.81846187547126E-014</v>
      </c>
      <c r="T24" s="4" t="n">
        <f aca="false">IF(A24&lt;=$D$74,0,IF(AND(A24&gt;=$D$74,A24&lt;=$D$76),2*(((A24-$D$74)/($D$75-$D$74))^2),IF(AND(A24&gt;=$D$76,A24&lt;=$D$75),1-2*((($D$75-A24)/($D$75-$D$74))^2),1)))</f>
        <v>0</v>
      </c>
      <c r="U24" s="4" t="n">
        <f aca="false">IF(A24&lt;=$D$89,1,IF(AND(A24&gt;=$D$89,A24&lt;=$D$91),1-2*(((A24-$D$89)/($D$90-$D$89))^2),IF(AND(A24&gt;=$D$91,A24&lt;=$D$90),2*((($D$90-A24)/($D$90-$D$89))^2),0)))</f>
        <v>1</v>
      </c>
    </row>
    <row r="25" customFormat="false" ht="14.25" hidden="false" customHeight="false" outlineLevel="0" collapsed="false">
      <c r="A25" s="4" t="n">
        <v>2.3</v>
      </c>
      <c r="O25" s="4" t="n">
        <f aca="false">IF(OR((A25&lt;=$D$3),(A25&gt;=$D$5)),0,IF(A25=$D$4,1,IF(AND((A25&gt;$D$3),(A25&lt;$D$4)),((A25-$D$3)/($D$4-$D$3)),((A25-$D$5)/($D$4-$D$5)))))</f>
        <v>0</v>
      </c>
      <c r="P25" s="4" t="n">
        <f aca="false">IF(AND((A25&gt;=$D$17),(A25&lt;=$D$18)),1,IF(AND((A25&gt;$D$16),(A25&lt;$D$17)),((A25-$D$16)/($D$17-$D$16)),IF(AND((A25&gt;$D$18),(A25&lt;$D$19)),((A25-$D$19)/($D$18-$D$19)),0)))</f>
        <v>0.0428571428571428</v>
      </c>
      <c r="Q25" s="4" t="n">
        <f aca="false">EXP(-(((A25-$D$32)^2)/(2*$D$33^2)))</f>
        <v>0.0528492107791852</v>
      </c>
      <c r="R25" s="4" t="n">
        <f aca="false">1/(1+ABS((A25-$D$48)/$D$46)^(2*$D$47))</f>
        <v>0.0158828454964986</v>
      </c>
      <c r="S25" s="4" t="n">
        <f aca="false">1/(1+EXP(-$D$60*(A25-$D$61)))</f>
        <v>4.2046510351883E-014</v>
      </c>
      <c r="T25" s="4" t="n">
        <f aca="false">IF(A25&lt;=$D$74,0,IF(AND(A25&gt;=$D$74,A25&lt;=$D$76),2*(((A25-$D$74)/($D$75-$D$74))^2),IF(AND(A25&gt;=$D$76,A25&lt;=$D$75),1-2*((($D$75-A25)/($D$75-$D$74))^2),1)))</f>
        <v>0</v>
      </c>
      <c r="U25" s="4" t="n">
        <f aca="false">IF(A25&lt;=$D$89,1,IF(AND(A25&gt;=$D$89,A25&lt;=$D$91),1-2*(((A25-$D$89)/($D$90-$D$89))^2),IF(AND(A25&gt;=$D$91,A25&lt;=$D$90),2*((($D$90-A25)/($D$90-$D$89))^2),0)))</f>
        <v>1</v>
      </c>
    </row>
    <row r="26" customFormat="false" ht="14.25" hidden="false" customHeight="false" outlineLevel="0" collapsed="false">
      <c r="A26" s="4" t="n">
        <v>2.4</v>
      </c>
      <c r="O26" s="4" t="n">
        <f aca="false">IF(OR((A26&lt;=$D$3),(A26&gt;=$D$5)),0,IF(A26=$D$4,1,IF(AND((A26&gt;$D$3),(A26&lt;$D$4)),((A26-$D$3)/($D$4-$D$3)),((A26-$D$5)/($D$4-$D$5)))))</f>
        <v>0</v>
      </c>
      <c r="P26" s="4" t="n">
        <f aca="false">IF(AND((A26&gt;=$D$17),(A26&lt;=$D$18)),1,IF(AND((A26&gt;$D$16),(A26&lt;$D$17)),((A26-$D$16)/($D$17-$D$16)),IF(AND((A26&gt;$D$18),(A26&lt;$D$19)),((A26-$D$19)/($D$18-$D$19)),0)))</f>
        <v>0.0571428571428571</v>
      </c>
      <c r="Q26" s="4" t="n">
        <f aca="false">EXP(-(((A26-$D$32)^2)/(2*$D$33^2)))</f>
        <v>0.0561347628341337</v>
      </c>
      <c r="R26" s="4" t="n">
        <f aca="false">1/(1+ABS((A26-$D$48)/$D$46)^(2*$D$47))</f>
        <v>0.017876987382552</v>
      </c>
      <c r="S26" s="4" t="n">
        <f aca="false">1/(1+EXP(-$D$60*(A26-$D$61)))</f>
        <v>6.27260225925672E-014</v>
      </c>
      <c r="T26" s="4" t="n">
        <f aca="false">IF(A26&lt;=$D$74,0,IF(AND(A26&gt;=$D$74,A26&lt;=$D$76),2*(((A26-$D$74)/($D$75-$D$74))^2),IF(AND(A26&gt;=$D$76,A26&lt;=$D$75),1-2*((($D$75-A26)/($D$75-$D$74))^2),1)))</f>
        <v>0</v>
      </c>
      <c r="U26" s="4" t="n">
        <f aca="false">IF(A26&lt;=$D$89,1,IF(AND(A26&gt;=$D$89,A26&lt;=$D$91),1-2*(((A26-$D$89)/($D$90-$D$89))^2),IF(AND(A26&gt;=$D$91,A26&lt;=$D$90),2*((($D$90-A26)/($D$90-$D$89))^2),0)))</f>
        <v>1</v>
      </c>
    </row>
    <row r="27" customFormat="false" ht="14.25" hidden="false" customHeight="false" outlineLevel="0" collapsed="false">
      <c r="A27" s="4" t="n">
        <v>2.5</v>
      </c>
      <c r="O27" s="4" t="n">
        <f aca="false">IF(OR((A27&lt;=$D$3),(A27&gt;=$D$5)),0,IF(A27=$D$4,1,IF(AND((A27&gt;$D$3),(A27&lt;$D$4)),((A27-$D$3)/($D$4-$D$3)),((A27-$D$5)/($D$4-$D$5)))))</f>
        <v>0</v>
      </c>
      <c r="P27" s="4" t="n">
        <f aca="false">IF(AND((A27&gt;=$D$17),(A27&lt;=$D$18)),1,IF(AND((A27&gt;$D$16),(A27&lt;$D$17)),((A27-$D$16)/($D$17-$D$16)),IF(AND((A27&gt;$D$18),(A27&lt;$D$19)),((A27-$D$19)/($D$18-$D$19)),0)))</f>
        <v>0.0714285714285714</v>
      </c>
      <c r="Q27" s="4" t="n">
        <f aca="false">EXP(-(((A27-$D$32)^2)/(2*$D$33^2)))</f>
        <v>0.0595873187619861</v>
      </c>
      <c r="R27" s="4" t="n">
        <f aca="false">1/(1+ABS((A27-$D$48)/$D$46)^(2*$D$47))</f>
        <v>0.0201526198782655</v>
      </c>
      <c r="S27" s="4" t="n">
        <f aca="false">1/(1+EXP(-$D$60*(A27-$D$61)))</f>
        <v>9.3576229688393E-014</v>
      </c>
      <c r="T27" s="4" t="n">
        <f aca="false">IF(A27&lt;=$D$74,0,IF(AND(A27&gt;=$D$74,A27&lt;=$D$76),2*(((A27-$D$74)/($D$75-$D$74))^2),IF(AND(A27&gt;=$D$76,A27&lt;=$D$75),1-2*((($D$75-A27)/($D$75-$D$74))^2),1)))</f>
        <v>0</v>
      </c>
      <c r="U27" s="4" t="n">
        <f aca="false">IF(A27&lt;=$D$89,1,IF(AND(A27&gt;=$D$89,A27&lt;=$D$91),1-2*(((A27-$D$89)/($D$90-$D$89))^2),IF(AND(A27&gt;=$D$91,A27&lt;=$D$90),2*((($D$90-A27)/($D$90-$D$89))^2),0)))</f>
        <v>1</v>
      </c>
    </row>
    <row r="28" customFormat="false" ht="14.25" hidden="false" customHeight="false" outlineLevel="0" collapsed="false">
      <c r="A28" s="4" t="n">
        <v>2.6</v>
      </c>
      <c r="O28" s="4" t="n">
        <f aca="false">IF(OR((A28&lt;=$D$3),(A28&gt;=$D$5)),0,IF(A28=$D$4,1,IF(AND((A28&gt;$D$3),(A28&lt;$D$4)),((A28-$D$3)/($D$4-$D$3)),((A28-$D$5)/($D$4-$D$5)))))</f>
        <v>0</v>
      </c>
      <c r="P28" s="4" t="n">
        <f aca="false">IF(AND((A28&gt;=$D$17),(A28&lt;=$D$18)),1,IF(AND((A28&gt;$D$16),(A28&lt;$D$17)),((A28-$D$16)/($D$17-$D$16)),IF(AND((A28&gt;$D$18),(A28&lt;$D$19)),((A28-$D$19)/($D$18-$D$19)),0)))</f>
        <v>0.0857142857142857</v>
      </c>
      <c r="Q28" s="4" t="n">
        <f aca="false">EXP(-(((A28-$D$32)^2)/(2*$D$33^2)))</f>
        <v>0.0632127030752888</v>
      </c>
      <c r="R28" s="4" t="n">
        <f aca="false">1/(1+ABS((A28-$D$48)/$D$46)^(2*$D$47))</f>
        <v>0.0227532978666333</v>
      </c>
      <c r="S28" s="4" t="n">
        <f aca="false">1/(1+EXP(-$D$60*(A28-$D$61)))</f>
        <v>1.3959933056129E-013</v>
      </c>
      <c r="T28" s="4" t="n">
        <f aca="false">IF(A28&lt;=$D$74,0,IF(AND(A28&gt;=$D$74,A28&lt;=$D$76),2*(((A28-$D$74)/($D$75-$D$74))^2),IF(AND(A28&gt;=$D$76,A28&lt;=$D$75),1-2*((($D$75-A28)/($D$75-$D$74))^2),1)))</f>
        <v>0</v>
      </c>
      <c r="U28" s="4" t="n">
        <f aca="false">IF(A28&lt;=$D$89,1,IF(AND(A28&gt;=$D$89,A28&lt;=$D$91),1-2*(((A28-$D$89)/($D$90-$D$89))^2),IF(AND(A28&gt;=$D$91,A28&lt;=$D$90),2*((($D$90-A28)/($D$90-$D$89))^2),0)))</f>
        <v>1</v>
      </c>
    </row>
    <row r="29" customFormat="false" ht="14.25" hidden="false" customHeight="false" outlineLevel="0" collapsed="false">
      <c r="A29" s="4" t="n">
        <v>2.7</v>
      </c>
      <c r="O29" s="4" t="n">
        <f aca="false">IF(OR((A29&lt;=$D$3),(A29&gt;=$D$5)),0,IF(A29=$D$4,1,IF(AND((A29&gt;$D$3),(A29&lt;$D$4)),((A29-$D$3)/($D$4-$D$3)),((A29-$D$5)/($D$4-$D$5)))))</f>
        <v>0</v>
      </c>
      <c r="P29" s="4" t="n">
        <f aca="false">IF(AND((A29&gt;=$D$17),(A29&lt;=$D$18)),1,IF(AND((A29&gt;$D$16),(A29&lt;$D$17)),((A29-$D$16)/($D$17-$D$16)),IF(AND((A29&gt;$D$18),(A29&lt;$D$19)),((A29-$D$19)/($D$18-$D$19)),0)))</f>
        <v>0.1</v>
      </c>
      <c r="Q29" s="4" t="n">
        <f aca="false">EXP(-(((A29-$D$32)^2)/(2*$D$33^2)))</f>
        <v>0.0670167627892073</v>
      </c>
      <c r="R29" s="4" t="n">
        <f aca="false">1/(1+ABS((A29-$D$48)/$D$46)^(2*$D$47))</f>
        <v>0.0257297159339666</v>
      </c>
      <c r="S29" s="4" t="n">
        <f aca="false">1/(1+EXP(-$D$60*(A29-$D$61)))</f>
        <v>2.08257729105507E-013</v>
      </c>
      <c r="T29" s="4" t="n">
        <f aca="false">IF(A29&lt;=$D$74,0,IF(AND(A29&gt;=$D$74,A29&lt;=$D$76),2*(((A29-$D$74)/($D$75-$D$74))^2),IF(AND(A29&gt;=$D$76,A29&lt;=$D$75),1-2*((($D$75-A29)/($D$75-$D$74))^2),1)))</f>
        <v>0</v>
      </c>
      <c r="U29" s="4" t="n">
        <f aca="false">IF(A29&lt;=$D$89,1,IF(AND(A29&gt;=$D$89,A29&lt;=$D$91),1-2*(((A29-$D$89)/($D$90-$D$89))^2),IF(AND(A29&gt;=$D$91,A29&lt;=$D$90),2*((($D$90-A29)/($D$90-$D$89))^2),0)))</f>
        <v>1</v>
      </c>
    </row>
    <row r="30" customFormat="false" ht="14.25" hidden="false" customHeight="false" outlineLevel="0" collapsed="false">
      <c r="A30" s="4" t="n">
        <v>2.8</v>
      </c>
      <c r="C30" s="2"/>
      <c r="D30" s="2"/>
      <c r="O30" s="4" t="n">
        <f aca="false">IF(OR((A30&lt;=$D$3),(A30&gt;=$D$5)),0,IF(A30=$D$4,1,IF(AND((A30&gt;$D$3),(A30&lt;$D$4)),((A30-$D$3)/($D$4-$D$3)),((A30-$D$5)/($D$4-$D$5)))))</f>
        <v>0</v>
      </c>
      <c r="P30" s="4" t="n">
        <f aca="false">IF(AND((A30&gt;=$D$17),(A30&lt;=$D$18)),1,IF(AND((A30&gt;$D$16),(A30&lt;$D$17)),((A30-$D$16)/($D$17-$D$16)),IF(AND((A30&gt;$D$18),(A30&lt;$D$19)),((A30-$D$19)/($D$18-$D$19)),0)))</f>
        <v>0.114285714285714</v>
      </c>
      <c r="Q30" s="4" t="n">
        <f aca="false">EXP(-(((A30-$D$32)^2)/(2*$D$33^2)))</f>
        <v>0.071005353739637</v>
      </c>
      <c r="R30" s="4" t="n">
        <f aca="false">1/(1+ABS((A30-$D$48)/$D$46)^(2*$D$47))</f>
        <v>0.029140877833622</v>
      </c>
      <c r="S30" s="4" t="n">
        <f aca="false">1/(1+EXP(-$D$60*(A30-$D$61)))</f>
        <v>3.10684023754248E-013</v>
      </c>
      <c r="T30" s="4" t="n">
        <f aca="false">IF(A30&lt;=$D$74,0,IF(AND(A30&gt;=$D$74,A30&lt;=$D$76),2*(((A30-$D$74)/($D$75-$D$74))^2),IF(AND(A30&gt;=$D$76,A30&lt;=$D$75),1-2*((($D$75-A30)/($D$75-$D$74))^2),1)))</f>
        <v>0</v>
      </c>
      <c r="U30" s="4" t="n">
        <f aca="false">IF(A30&lt;=$D$89,1,IF(AND(A30&gt;=$D$89,A30&lt;=$D$91),1-2*(((A30-$D$89)/($D$90-$D$89))^2),IF(AND(A30&gt;=$D$91,A30&lt;=$D$90),2*((($D$90-A30)/($D$90-$D$89))^2),0)))</f>
        <v>1</v>
      </c>
    </row>
    <row r="31" customFormat="false" ht="14.25" hidden="false" customHeight="false" outlineLevel="0" collapsed="false">
      <c r="A31" s="4" t="n">
        <v>2.9</v>
      </c>
      <c r="B31" s="5"/>
      <c r="C31" s="6" t="s">
        <v>14</v>
      </c>
      <c r="D31" s="6"/>
      <c r="O31" s="4" t="n">
        <f aca="false">IF(OR((A31&lt;=$D$3),(A31&gt;=$D$5)),0,IF(A31=$D$4,1,IF(AND((A31&gt;$D$3),(A31&lt;$D$4)),((A31-$D$3)/($D$4-$D$3)),((A31-$D$5)/($D$4-$D$5)))))</f>
        <v>0</v>
      </c>
      <c r="P31" s="4" t="n">
        <f aca="false">IF(AND((A31&gt;=$D$17),(A31&lt;=$D$18)),1,IF(AND((A31&gt;$D$16),(A31&lt;$D$17)),((A31-$D$16)/($D$17-$D$16)),IF(AND((A31&gt;$D$18),(A31&lt;$D$19)),((A31-$D$19)/($D$18-$D$19)),0)))</f>
        <v>0.128571428571429</v>
      </c>
      <c r="Q31" s="4" t="n">
        <f aca="false">EXP(-(((A31-$D$32)^2)/(2*$D$33^2)))</f>
        <v>0.0751843260452712</v>
      </c>
      <c r="R31" s="4" t="n">
        <f aca="false">1/(1+ABS((A31-$D$48)/$D$46)^(2*$D$47))</f>
        <v>0.0330554313551955</v>
      </c>
      <c r="S31" s="4" t="n">
        <f aca="false">1/(1+EXP(-$D$60*(A31-$D$61)))</f>
        <v>4.63486099799084E-013</v>
      </c>
      <c r="T31" s="4" t="n">
        <f aca="false">IF(A31&lt;=$D$74,0,IF(AND(A31&gt;=$D$74,A31&lt;=$D$76),2*(((A31-$D$74)/($D$75-$D$74))^2),IF(AND(A31&gt;=$D$76,A31&lt;=$D$75),1-2*((($D$75-A31)/($D$75-$D$74))^2),1)))</f>
        <v>0</v>
      </c>
      <c r="U31" s="4" t="n">
        <f aca="false">IF(A31&lt;=$D$89,1,IF(AND(A31&gt;=$D$89,A31&lt;=$D$91),1-2*(((A31-$D$89)/($D$90-$D$89))^2),IF(AND(A31&gt;=$D$91,A31&lt;=$D$90),2*((($D$90-A31)/($D$90-$D$89))^2),0)))</f>
        <v>1</v>
      </c>
    </row>
    <row r="32" customFormat="false" ht="14.25" hidden="false" customHeight="false" outlineLevel="0" collapsed="false">
      <c r="A32" s="4" t="n">
        <v>3</v>
      </c>
      <c r="B32" s="5"/>
      <c r="C32" s="4" t="s">
        <v>15</v>
      </c>
      <c r="D32" s="4" t="n">
        <v>12</v>
      </c>
      <c r="O32" s="4" t="n">
        <f aca="false">IF(OR((A32&lt;=$D$3),(A32&gt;=$D$5)),0,IF(A32=$D$4,1,IF(AND((A32&gt;$D$3),(A32&lt;$D$4)),((A32-$D$3)/($D$4-$D$3)),((A32-$D$5)/($D$4-$D$5)))))</f>
        <v>0</v>
      </c>
      <c r="P32" s="4" t="n">
        <f aca="false">IF(AND((A32&gt;=$D$17),(A32&lt;=$D$18)),1,IF(AND((A32&gt;$D$16),(A32&lt;$D$17)),((A32-$D$16)/($D$17-$D$16)),IF(AND((A32&gt;$D$18),(A32&lt;$D$19)),((A32-$D$19)/($D$18-$D$19)),0)))</f>
        <v>0.142857142857143</v>
      </c>
      <c r="Q32" s="4" t="n">
        <f aca="false">EXP(-(((A32-$D$32)^2)/(2*$D$33^2)))</f>
        <v>0.0795595087182277</v>
      </c>
      <c r="R32" s="4" t="n">
        <f aca="false">1/(1+ABS((A32-$D$48)/$D$46)^(2*$D$47))</f>
        <v>0.0375531758838199</v>
      </c>
      <c r="S32" s="4" t="n">
        <f aca="false">1/(1+EXP(-$D$60*(A32-$D$61)))</f>
        <v>6.91440010693542E-013</v>
      </c>
      <c r="T32" s="4" t="n">
        <f aca="false">IF(A32&lt;=$D$74,0,IF(AND(A32&gt;=$D$74,A32&lt;=$D$76),2*(((A32-$D$74)/($D$75-$D$74))^2),IF(AND(A32&gt;=$D$76,A32&lt;=$D$75),1-2*((($D$75-A32)/($D$75-$D$74))^2),1)))</f>
        <v>0</v>
      </c>
      <c r="U32" s="4" t="n">
        <f aca="false">IF(A32&lt;=$D$89,1,IF(AND(A32&gt;=$D$89,A32&lt;=$D$91),1-2*(((A32-$D$89)/($D$90-$D$89))^2),IF(AND(A32&gt;=$D$91,A32&lt;=$D$90),2*((($D$90-A32)/($D$90-$D$89))^2),0)))</f>
        <v>1</v>
      </c>
    </row>
    <row r="33" customFormat="false" ht="14.25" hidden="false" customHeight="false" outlineLevel="0" collapsed="false">
      <c r="A33" s="4" t="n">
        <v>3.1</v>
      </c>
      <c r="B33" s="5"/>
      <c r="C33" s="4" t="s">
        <v>16</v>
      </c>
      <c r="D33" s="4" t="n">
        <v>4</v>
      </c>
      <c r="O33" s="4" t="n">
        <f aca="false">IF(OR((A33&lt;=$D$3),(A33&gt;=$D$5)),0,IF(A33=$D$4,1,IF(AND((A33&gt;$D$3),(A33&lt;$D$4)),((A33-$D$3)/($D$4-$D$3)),((A33-$D$5)/($D$4-$D$5)))))</f>
        <v>0</v>
      </c>
      <c r="P33" s="4" t="n">
        <f aca="false">IF(AND((A33&gt;=$D$17),(A33&lt;=$D$18)),1,IF(AND((A33&gt;$D$16),(A33&lt;$D$17)),((A33-$D$16)/($D$17-$D$16)),IF(AND((A33&gt;$D$18),(A33&lt;$D$19)),((A33-$D$19)/($D$18-$D$19)),0)))</f>
        <v>0.157142857142857</v>
      </c>
      <c r="Q33" s="4" t="n">
        <f aca="false">EXP(-(((A33-$D$32)^2)/(2*$D$33^2)))</f>
        <v>0.0841366934319479</v>
      </c>
      <c r="R33" s="4" t="n">
        <f aca="false">1/(1+ABS((A33-$D$48)/$D$46)^(2*$D$47))</f>
        <v>0.0427267406854035</v>
      </c>
      <c r="S33" s="4" t="n">
        <f aca="false">1/(1+EXP(-$D$60*(A33-$D$61)))</f>
        <v>1.03150728488962E-012</v>
      </c>
      <c r="T33" s="4" t="n">
        <f aca="false">IF(A33&lt;=$D$74,0,IF(AND(A33&gt;=$D$74,A33&lt;=$D$76),2*(((A33-$D$74)/($D$75-$D$74))^2),IF(AND(A33&gt;=$D$76,A33&lt;=$D$75),1-2*((($D$75-A33)/($D$75-$D$74))^2),1)))</f>
        <v>0</v>
      </c>
      <c r="U33" s="4" t="n">
        <f aca="false">IF(A33&lt;=$D$89,1,IF(AND(A33&gt;=$D$89,A33&lt;=$D$91),1-2*(((A33-$D$89)/($D$90-$D$89))^2),IF(AND(A33&gt;=$D$91,A33&lt;=$D$90),2*((($D$90-A33)/($D$90-$D$89))^2),0)))</f>
        <v>1</v>
      </c>
    </row>
    <row r="34" customFormat="false" ht="14.25" hidden="false" customHeight="false" outlineLevel="0" collapsed="false">
      <c r="A34" s="4" t="n">
        <v>3.2</v>
      </c>
      <c r="O34" s="4" t="n">
        <f aca="false">IF(OR((A34&lt;=$D$3),(A34&gt;=$D$5)),0,IF(A34=$D$4,1,IF(AND((A34&gt;$D$3),(A34&lt;$D$4)),((A34-$D$3)/($D$4-$D$3)),((A34-$D$5)/($D$4-$D$5)))))</f>
        <v>0</v>
      </c>
      <c r="P34" s="4" t="n">
        <f aca="false">IF(AND((A34&gt;=$D$17),(A34&lt;=$D$18)),1,IF(AND((A34&gt;$D$16),(A34&lt;$D$17)),((A34-$D$16)/($D$17-$D$16)),IF(AND((A34&gt;$D$18),(A34&lt;$D$19)),((A34-$D$19)/($D$18-$D$19)),0)))</f>
        <v>0.171428571428571</v>
      </c>
      <c r="Q34" s="4" t="n">
        <f aca="false">EXP(-(((A34-$D$32)^2)/(2*$D$33^2)))</f>
        <v>0.0889216174593863</v>
      </c>
      <c r="R34" s="4" t="n">
        <f aca="false">1/(1+ABS((A34-$D$48)/$D$46)^(2*$D$47))</f>
        <v>0.0486834166194049</v>
      </c>
      <c r="S34" s="4" t="n">
        <f aca="false">1/(1+EXP(-$D$60*(A34-$D$61)))</f>
        <v>1.53882804339445E-012</v>
      </c>
      <c r="T34" s="4" t="n">
        <f aca="false">IF(A34&lt;=$D$74,0,IF(AND(A34&gt;=$D$74,A34&lt;=$D$76),2*(((A34-$D$74)/($D$75-$D$74))^2),IF(AND(A34&gt;=$D$76,A34&lt;=$D$75),1-2*((($D$75-A34)/($D$75-$D$74))^2),1)))</f>
        <v>0</v>
      </c>
      <c r="U34" s="4" t="n">
        <f aca="false">IF(A34&lt;=$D$89,1,IF(AND(A34&gt;=$D$89,A34&lt;=$D$91),1-2*(((A34-$D$89)/($D$90-$D$89))^2),IF(AND(A34&gt;=$D$91,A34&lt;=$D$90),2*((($D$90-A34)/($D$90-$D$89))^2),0)))</f>
        <v>1</v>
      </c>
    </row>
    <row r="35" customFormat="false" ht="14.25" hidden="false" customHeight="false" outlineLevel="0" collapsed="false">
      <c r="A35" s="4" t="n">
        <v>3.3</v>
      </c>
      <c r="O35" s="4" t="n">
        <f aca="false">IF(OR((A35&lt;=$D$3),(A35&gt;=$D$5)),0,IF(A35=$D$4,1,IF(AND((A35&gt;$D$3),(A35&lt;$D$4)),((A35-$D$3)/($D$4-$D$3)),((A35-$D$5)/($D$4-$D$5)))))</f>
        <v>0</v>
      </c>
      <c r="P35" s="4" t="n">
        <f aca="false">IF(AND((A35&gt;=$D$17),(A35&lt;=$D$18)),1,IF(AND((A35&gt;$D$16),(A35&lt;$D$17)),((A35-$D$16)/($D$17-$D$16)),IF(AND((A35&gt;$D$18),(A35&lt;$D$19)),((A35-$D$19)/($D$18-$D$19)),0)))</f>
        <v>0.185714285714286</v>
      </c>
      <c r="Q35" s="4" t="n">
        <f aca="false">EXP(-(((A35-$D$32)^2)/(2*$D$33^2)))</f>
        <v>0.0939199457990045</v>
      </c>
      <c r="R35" s="4" t="n">
        <f aca="false">1/(1+ABS((A35-$D$48)/$D$46)^(2*$D$47))</f>
        <v>0.055547099935787</v>
      </c>
      <c r="S35" s="4" t="n">
        <f aca="false">1/(1+EXP(-$D$60*(A35-$D$61)))</f>
        <v>2.29566168055708E-012</v>
      </c>
      <c r="T35" s="4" t="n">
        <f aca="false">IF(A35&lt;=$D$74,0,IF(AND(A35&gt;=$D$74,A35&lt;=$D$76),2*(((A35-$D$74)/($D$75-$D$74))^2),IF(AND(A35&gt;=$D$76,A35&lt;=$D$75),1-2*((($D$75-A35)/($D$75-$D$74))^2),1)))</f>
        <v>0</v>
      </c>
      <c r="U35" s="4" t="n">
        <f aca="false">IF(A35&lt;=$D$89,1,IF(AND(A35&gt;=$D$89,A35&lt;=$D$91),1-2*(((A35-$D$89)/($D$90-$D$89))^2),IF(AND(A35&gt;=$D$91,A35&lt;=$D$90),2*((($D$90-A35)/($D$90-$D$89))^2),0)))</f>
        <v>1</v>
      </c>
    </row>
    <row r="36" customFormat="false" ht="14.25" hidden="false" customHeight="false" outlineLevel="0" collapsed="false">
      <c r="A36" s="4" t="n">
        <v>3.4</v>
      </c>
      <c r="O36" s="4" t="n">
        <f aca="false">IF(OR((A36&lt;=$D$3),(A36&gt;=$D$5)),0,IF(A36=$D$4,1,IF(AND((A36&gt;$D$3),(A36&lt;$D$4)),((A36-$D$3)/($D$4-$D$3)),((A36-$D$5)/($D$4-$D$5)))))</f>
        <v>0</v>
      </c>
      <c r="P36" s="4" t="n">
        <f aca="false">IF(AND((A36&gt;=$D$17),(A36&lt;=$D$18)),1,IF(AND((A36&gt;$D$16),(A36&lt;$D$17)),((A36-$D$16)/($D$17-$D$16)),IF(AND((A36&gt;$D$18),(A36&lt;$D$19)),((A36-$D$19)/($D$18-$D$19)),0)))</f>
        <v>0.2</v>
      </c>
      <c r="Q36" s="4" t="n">
        <f aca="false">EXP(-(((A36-$D$32)^2)/(2*$D$33^2)))</f>
        <v>0.0991372525107474</v>
      </c>
      <c r="R36" s="4" t="n">
        <f aca="false">1/(1+ABS((A36-$D$48)/$D$46)^(2*$D$47))</f>
        <v>0.0634602706620143</v>
      </c>
      <c r="S36" s="4" t="n">
        <f aca="false">1/(1+EXP(-$D$60*(A36-$D$61)))</f>
        <v>3.42472479247986E-012</v>
      </c>
      <c r="T36" s="4" t="n">
        <f aca="false">IF(A36&lt;=$D$74,0,IF(AND(A36&gt;=$D$74,A36&lt;=$D$76),2*(((A36-$D$74)/($D$75-$D$74))^2),IF(AND(A36&gt;=$D$76,A36&lt;=$D$75),1-2*((($D$75-A36)/($D$75-$D$74))^2),1)))</f>
        <v>0</v>
      </c>
      <c r="U36" s="4" t="n">
        <f aca="false">IF(A36&lt;=$D$89,1,IF(AND(A36&gt;=$D$89,A36&lt;=$D$91),1-2*(((A36-$D$89)/($D$90-$D$89))^2),IF(AND(A36&gt;=$D$91,A36&lt;=$D$90),2*((($D$90-A36)/($D$90-$D$89))^2),0)))</f>
        <v>1</v>
      </c>
    </row>
    <row r="37" customFormat="false" ht="14.25" hidden="false" customHeight="false" outlineLevel="0" collapsed="false">
      <c r="A37" s="4" t="n">
        <v>3.5</v>
      </c>
      <c r="O37" s="4" t="n">
        <f aca="false">IF(OR((A37&lt;=$D$3),(A37&gt;=$D$5)),0,IF(A37=$D$4,1,IF(AND((A37&gt;$D$3),(A37&lt;$D$4)),((A37-$D$3)/($D$4-$D$3)),((A37-$D$5)/($D$4-$D$5)))))</f>
        <v>0</v>
      </c>
      <c r="P37" s="4" t="n">
        <f aca="false">IF(AND((A37&gt;=$D$17),(A37&lt;=$D$18)),1,IF(AND((A37&gt;$D$16),(A37&lt;$D$17)),((A37-$D$16)/($D$17-$D$16)),IF(AND((A37&gt;$D$18),(A37&lt;$D$19)),((A37-$D$19)/($D$18-$D$19)),0)))</f>
        <v>0.214285714285714</v>
      </c>
      <c r="Q37" s="4" t="n">
        <f aca="false">EXP(-(((A37-$D$32)^2)/(2*$D$33^2)))</f>
        <v>0.104579001289001</v>
      </c>
      <c r="R37" s="4" t="n">
        <f aca="false">1/(1+ABS((A37-$D$48)/$D$46)^(2*$D$47))</f>
        <v>0.0725858756713366</v>
      </c>
      <c r="S37" s="4" t="n">
        <f aca="false">1/(1+EXP(-$D$60*(A37-$D$61)))</f>
        <v>5.10908902803722E-012</v>
      </c>
      <c r="T37" s="4" t="n">
        <f aca="false">IF(A37&lt;=$D$74,0,IF(AND(A37&gt;=$D$74,A37&lt;=$D$76),2*(((A37-$D$74)/($D$75-$D$74))^2),IF(AND(A37&gt;=$D$76,A37&lt;=$D$75),1-2*((($D$75-A37)/($D$75-$D$74))^2),1)))</f>
        <v>0</v>
      </c>
      <c r="U37" s="4" t="n">
        <f aca="false">IF(A37&lt;=$D$89,1,IF(AND(A37&gt;=$D$89,A37&lt;=$D$91),1-2*(((A37-$D$89)/($D$90-$D$89))^2),IF(AND(A37&gt;=$D$91,A37&lt;=$D$90),2*((($D$90-A37)/($D$90-$D$89))^2),0)))</f>
        <v>1</v>
      </c>
    </row>
    <row r="38" customFormat="false" ht="14.25" hidden="false" customHeight="false" outlineLevel="0" collapsed="false">
      <c r="A38" s="4" t="n">
        <v>3.6</v>
      </c>
      <c r="O38" s="4" t="n">
        <f aca="false">IF(OR((A38&lt;=$D$3),(A38&gt;=$D$5)),0,IF(A38=$D$4,1,IF(AND((A38&gt;$D$3),(A38&lt;$D$4)),((A38-$D$3)/($D$4-$D$3)),((A38-$D$5)/($D$4-$D$5)))))</f>
        <v>0</v>
      </c>
      <c r="P38" s="4" t="n">
        <f aca="false">IF(AND((A38&gt;=$D$17),(A38&lt;=$D$18)),1,IF(AND((A38&gt;$D$16),(A38&lt;$D$17)),((A38-$D$16)/($D$17-$D$16)),IF(AND((A38&gt;$D$18),(A38&lt;$D$19)),((A38-$D$19)/($D$18-$D$19)),0)))</f>
        <v>0.228571428571429</v>
      </c>
      <c r="Q38" s="4" t="n">
        <f aca="false">EXP(-(((A38-$D$32)^2)/(2*$D$33^2)))</f>
        <v>0.110250525304485</v>
      </c>
      <c r="R38" s="4" t="n">
        <f aca="false">1/(1+ABS((A38-$D$48)/$D$46)^(2*$D$47))</f>
        <v>0.0831089131661212</v>
      </c>
      <c r="S38" s="4" t="n">
        <f aca="false">1/(1+EXP(-$D$60*(A38-$D$61)))</f>
        <v>7.6218651944548E-012</v>
      </c>
      <c r="T38" s="4" t="n">
        <f aca="false">IF(A38&lt;=$D$74,0,IF(AND(A38&gt;=$D$74,A38&lt;=$D$76),2*(((A38-$D$74)/($D$75-$D$74))^2),IF(AND(A38&gt;=$D$76,A38&lt;=$D$75),1-2*((($D$75-A38)/($D$75-$D$74))^2),1)))</f>
        <v>0</v>
      </c>
      <c r="U38" s="4" t="n">
        <f aca="false">IF(A38&lt;=$D$89,1,IF(AND(A38&gt;=$D$89,A38&lt;=$D$91),1-2*(((A38-$D$89)/($D$90-$D$89))^2),IF(AND(A38&gt;=$D$91,A38&lt;=$D$90),2*((($D$90-A38)/($D$90-$D$89))^2),0)))</f>
        <v>1</v>
      </c>
    </row>
    <row r="39" customFormat="false" ht="14.25" hidden="false" customHeight="false" outlineLevel="0" collapsed="false">
      <c r="A39" s="4" t="n">
        <v>3.7</v>
      </c>
      <c r="O39" s="4" t="n">
        <f aca="false">IF(OR((A39&lt;=$D$3),(A39&gt;=$D$5)),0,IF(A39=$D$4,1,IF(AND((A39&gt;$D$3),(A39&lt;$D$4)),((A39-$D$3)/($D$4-$D$3)),((A39-$D$5)/($D$4-$D$5)))))</f>
        <v>0</v>
      </c>
      <c r="P39" s="4" t="n">
        <f aca="false">IF(AND((A39&gt;=$D$17),(A39&lt;=$D$18)),1,IF(AND((A39&gt;$D$16),(A39&lt;$D$17)),((A39-$D$16)/($D$17-$D$16)),IF(AND((A39&gt;$D$18),(A39&lt;$D$19)),((A39-$D$19)/($D$18-$D$19)),0)))</f>
        <v>0.242857142857143</v>
      </c>
      <c r="Q39" s="4" t="n">
        <f aca="false">EXP(-(((A39-$D$32)^2)/(2*$D$33^2)))</f>
        <v>0.116157006352097</v>
      </c>
      <c r="R39" s="4" t="n">
        <f aca="false">1/(1+ABS((A39-$D$48)/$D$46)^(2*$D$47))</f>
        <v>0.095237416505199</v>
      </c>
      <c r="S39" s="4" t="n">
        <f aca="false">1/(1+EXP(-$D$60*(A39-$D$61)))</f>
        <v>1.13704867391375E-011</v>
      </c>
      <c r="T39" s="4" t="n">
        <f aca="false">IF(A39&lt;=$D$74,0,IF(AND(A39&gt;=$D$74,A39&lt;=$D$76),2*(((A39-$D$74)/($D$75-$D$74))^2),IF(AND(A39&gt;=$D$76,A39&lt;=$D$75),1-2*((($D$75-A39)/($D$75-$D$74))^2),1)))</f>
        <v>0</v>
      </c>
      <c r="U39" s="4" t="n">
        <f aca="false">IF(A39&lt;=$D$89,1,IF(AND(A39&gt;=$D$89,A39&lt;=$D$91),1-2*(((A39-$D$89)/($D$90-$D$89))^2),IF(AND(A39&gt;=$D$91,A39&lt;=$D$90),2*((($D$90-A39)/($D$90-$D$89))^2),0)))</f>
        <v>1</v>
      </c>
    </row>
    <row r="40" customFormat="false" ht="14.25" hidden="false" customHeight="false" outlineLevel="0" collapsed="false">
      <c r="A40" s="4" t="n">
        <v>3.8</v>
      </c>
      <c r="O40" s="4" t="n">
        <f aca="false">IF(OR((A40&lt;=$D$3),(A40&gt;=$D$5)),0,IF(A40=$D$4,1,IF(AND((A40&gt;$D$3),(A40&lt;$D$4)),((A40-$D$3)/($D$4-$D$3)),((A40-$D$5)/($D$4-$D$5)))))</f>
        <v>0</v>
      </c>
      <c r="P40" s="4" t="n">
        <f aca="false">IF(AND((A40&gt;=$D$17),(A40&lt;=$D$18)),1,IF(AND((A40&gt;$D$16),(A40&lt;$D$17)),((A40-$D$16)/($D$17-$D$16)),IF(AND((A40&gt;$D$18),(A40&lt;$D$19)),((A40-$D$19)/($D$18-$D$19)),0)))</f>
        <v>0.257142857142857</v>
      </c>
      <c r="Q40" s="4" t="n">
        <f aca="false">EXP(-(((A40-$D$32)^2)/(2*$D$33^2)))</f>
        <v>0.122303453346901</v>
      </c>
      <c r="R40" s="4" t="n">
        <f aca="false">1/(1+ABS((A40-$D$48)/$D$46)^(2*$D$47))</f>
        <v>0.109202408204453</v>
      </c>
      <c r="S40" s="4" t="n">
        <f aca="false">1/(1+EXP(-$D$60*(A40-$D$61)))</f>
        <v>1.69627729415529E-011</v>
      </c>
      <c r="T40" s="4" t="n">
        <f aca="false">IF(A40&lt;=$D$74,0,IF(AND(A40&gt;=$D$74,A40&lt;=$D$76),2*(((A40-$D$74)/($D$75-$D$74))^2),IF(AND(A40&gt;=$D$76,A40&lt;=$D$75),1-2*((($D$75-A40)/($D$75-$D$74))^2),1)))</f>
        <v>0</v>
      </c>
      <c r="U40" s="4" t="n">
        <f aca="false">IF(A40&lt;=$D$89,1,IF(AND(A40&gt;=$D$89,A40&lt;=$D$91),1-2*(((A40-$D$89)/($D$90-$D$89))^2),IF(AND(A40&gt;=$D$91,A40&lt;=$D$90),2*((($D$90-A40)/($D$90-$D$89))^2),0)))</f>
        <v>1</v>
      </c>
    </row>
    <row r="41" customFormat="false" ht="14.25" hidden="false" customHeight="false" outlineLevel="0" collapsed="false">
      <c r="A41" s="4" t="n">
        <v>3.9</v>
      </c>
      <c r="O41" s="4" t="n">
        <f aca="false">IF(OR((A41&lt;=$D$3),(A41&gt;=$D$5)),0,IF(A41=$D$4,1,IF(AND((A41&gt;$D$3),(A41&lt;$D$4)),((A41-$D$3)/($D$4-$D$3)),((A41-$D$5)/($D$4-$D$5)))))</f>
        <v>0</v>
      </c>
      <c r="P41" s="4" t="n">
        <f aca="false">IF(AND((A41&gt;=$D$17),(A41&lt;=$D$18)),1,IF(AND((A41&gt;$D$16),(A41&lt;$D$17)),((A41-$D$16)/($D$17-$D$16)),IF(AND((A41&gt;$D$18),(A41&lt;$D$19)),((A41-$D$19)/($D$18-$D$19)),0)))</f>
        <v>0.271428571428571</v>
      </c>
      <c r="Q41" s="4" t="n">
        <f aca="false">EXP(-(((A41-$D$32)^2)/(2*$D$33^2)))</f>
        <v>0.128694680215662</v>
      </c>
      <c r="R41" s="4" t="n">
        <f aca="false">1/(1+ABS((A41-$D$48)/$D$46)^(2*$D$47))</f>
        <v>0.125256241072582</v>
      </c>
      <c r="S41" s="4" t="n">
        <f aca="false">1/(1+EXP(-$D$60*(A41-$D$61)))</f>
        <v>2.53054836144786E-011</v>
      </c>
      <c r="T41" s="4" t="n">
        <f aca="false">IF(A41&lt;=$D$74,0,IF(AND(A41&gt;=$D$74,A41&lt;=$D$76),2*(((A41-$D$74)/($D$75-$D$74))^2),IF(AND(A41&gt;=$D$76,A41&lt;=$D$75),1-2*((($D$75-A41)/($D$75-$D$74))^2),1)))</f>
        <v>0</v>
      </c>
      <c r="U41" s="4" t="n">
        <f aca="false">IF(A41&lt;=$D$89,1,IF(AND(A41&gt;=$D$89,A41&lt;=$D$91),1-2*(((A41-$D$89)/($D$90-$D$89))^2),IF(AND(A41&gt;=$D$91,A41&lt;=$D$90),2*((($D$90-A41)/($D$90-$D$89))^2),0)))</f>
        <v>1</v>
      </c>
    </row>
    <row r="42" customFormat="false" ht="14.25" hidden="false" customHeight="false" outlineLevel="0" collapsed="false">
      <c r="A42" s="4" t="n">
        <v>4</v>
      </c>
      <c r="O42" s="4" t="n">
        <f aca="false">IF(OR((A42&lt;=$D$3),(A42&gt;=$D$5)),0,IF(A42=$D$4,1,IF(AND((A42&gt;$D$3),(A42&lt;$D$4)),((A42-$D$3)/($D$4-$D$3)),((A42-$D$5)/($D$4-$D$5)))))</f>
        <v>0</v>
      </c>
      <c r="P42" s="4" t="n">
        <f aca="false">IF(AND((A42&gt;=$D$17),(A42&lt;=$D$18)),1,IF(AND((A42&gt;$D$16),(A42&lt;$D$17)),((A42-$D$16)/($D$17-$D$16)),IF(AND((A42&gt;$D$18),(A42&lt;$D$19)),((A42-$D$19)/($D$18-$D$19)),0)))</f>
        <v>0.285714285714286</v>
      </c>
      <c r="Q42" s="4" t="n">
        <f aca="false">EXP(-(((A42-$D$32)^2)/(2*$D$33^2)))</f>
        <v>0.135335283236613</v>
      </c>
      <c r="R42" s="4" t="n">
        <f aca="false">1/(1+ABS((A42-$D$48)/$D$46)^(2*$D$47))</f>
        <v>0.143668573157284</v>
      </c>
      <c r="S42" s="4" t="n">
        <f aca="false">1/(1+EXP(-$D$60*(A42-$D$61)))</f>
        <v>3.77513454413658E-011</v>
      </c>
      <c r="T42" s="4" t="n">
        <f aca="false">IF(A42&lt;=$D$74,0,IF(AND(A42&gt;=$D$74,A42&lt;=$D$76),2*(((A42-$D$74)/($D$75-$D$74))^2),IF(AND(A42&gt;=$D$76,A42&lt;=$D$75),1-2*((($D$75-A42)/($D$75-$D$74))^2),1)))</f>
        <v>0</v>
      </c>
      <c r="U42" s="4" t="n">
        <f aca="false">IF(A42&lt;=$D$89,1,IF(AND(A42&gt;=$D$89,A42&lt;=$D$91),1-2*(((A42-$D$89)/($D$90-$D$89))^2),IF(AND(A42&gt;=$D$91,A42&lt;=$D$90),2*((($D$90-A42)/($D$90-$D$89))^2),0)))</f>
        <v>1</v>
      </c>
    </row>
    <row r="43" customFormat="false" ht="14.25" hidden="false" customHeight="false" outlineLevel="0" collapsed="false">
      <c r="A43" s="4" t="n">
        <v>4.1</v>
      </c>
      <c r="O43" s="4" t="n">
        <f aca="false">IF(OR((A43&lt;=$D$3),(A43&gt;=$D$5)),0,IF(A43=$D$4,1,IF(AND((A43&gt;$D$3),(A43&lt;$D$4)),((A43-$D$3)/($D$4-$D$3)),((A43-$D$5)/($D$4-$D$5)))))</f>
        <v>0.0333333333333332</v>
      </c>
      <c r="P43" s="4" t="n">
        <f aca="false">IF(AND((A43&gt;=$D$17),(A43&lt;=$D$18)),1,IF(AND((A43&gt;$D$16),(A43&lt;$D$17)),((A43-$D$16)/($D$17-$D$16)),IF(AND((A43&gt;$D$18),(A43&lt;$D$19)),((A43-$D$19)/($D$18-$D$19)),0)))</f>
        <v>0.3</v>
      </c>
      <c r="Q43" s="4" t="n">
        <f aca="false">EXP(-(((A43-$D$32)^2)/(2*$D$33^2)))</f>
        <v>0.142229617885395</v>
      </c>
      <c r="R43" s="4" t="n">
        <f aca="false">1/(1+ABS((A43-$D$48)/$D$46)^(2*$D$47))</f>
        <v>0.164719062109107</v>
      </c>
      <c r="S43" s="4" t="n">
        <f aca="false">1/(1+EXP(-$D$60*(A43-$D$61)))</f>
        <v>5.6318389497571E-011</v>
      </c>
      <c r="T43" s="4" t="n">
        <f aca="false">IF(A43&lt;=$D$74,0,IF(AND(A43&gt;=$D$74,A43&lt;=$D$76),2*(((A43-$D$74)/($D$75-$D$74))^2),IF(AND(A43&gt;=$D$76,A43&lt;=$D$75),1-2*((($D$75-A43)/($D$75-$D$74))^2),1)))</f>
        <v>0</v>
      </c>
      <c r="U43" s="4" t="n">
        <f aca="false">IF(A43&lt;=$D$89,1,IF(AND(A43&gt;=$D$89,A43&lt;=$D$91),1-2*(((A43-$D$89)/($D$90-$D$89))^2),IF(AND(A43&gt;=$D$91,A43&lt;=$D$90),2*((($D$90-A43)/($D$90-$D$89))^2),0)))</f>
        <v>1</v>
      </c>
    </row>
    <row r="44" customFormat="false" ht="14.25" hidden="false" customHeight="false" outlineLevel="0" collapsed="false">
      <c r="A44" s="4" t="n">
        <v>4.2</v>
      </c>
      <c r="C44" s="2"/>
      <c r="D44" s="2"/>
      <c r="O44" s="4" t="n">
        <f aca="false">IF(OR((A44&lt;=$D$3),(A44&gt;=$D$5)),0,IF(A44=$D$4,1,IF(AND((A44&gt;$D$3),(A44&lt;$D$4)),((A44-$D$3)/($D$4-$D$3)),((A44-$D$5)/($D$4-$D$5)))))</f>
        <v>0.0666666666666667</v>
      </c>
      <c r="P44" s="4" t="n">
        <f aca="false">IF(AND((A44&gt;=$D$17),(A44&lt;=$D$18)),1,IF(AND((A44&gt;$D$16),(A44&lt;$D$17)),((A44-$D$16)/($D$17-$D$16)),IF(AND((A44&gt;$D$18),(A44&lt;$D$19)),((A44-$D$19)/($D$18-$D$19)),0)))</f>
        <v>0.314285714285714</v>
      </c>
      <c r="Q44" s="4" t="n">
        <f aca="false">EXP(-(((A44-$D$32)^2)/(2*$D$33^2)))</f>
        <v>0.149381775250418</v>
      </c>
      <c r="R44" s="4" t="n">
        <f aca="false">1/(1+ABS((A44-$D$48)/$D$46)^(2*$D$47))</f>
        <v>0.188685761706004</v>
      </c>
      <c r="S44" s="4" t="n">
        <f aca="false">1/(1+EXP(-$D$60*(A44-$D$61)))</f>
        <v>8.40171643815301E-011</v>
      </c>
      <c r="T44" s="4" t="n">
        <f aca="false">IF(A44&lt;=$D$74,0,IF(AND(A44&gt;=$D$74,A44&lt;=$D$76),2*(((A44-$D$74)/($D$75-$D$74))^2),IF(AND(A44&gt;=$D$76,A44&lt;=$D$75),1-2*((($D$75-A44)/($D$75-$D$74))^2),1)))</f>
        <v>0</v>
      </c>
      <c r="U44" s="4" t="n">
        <f aca="false">IF(A44&lt;=$D$89,1,IF(AND(A44&gt;=$D$89,A44&lt;=$D$91),1-2*(((A44-$D$89)/($D$90-$D$89))^2),IF(AND(A44&gt;=$D$91,A44&lt;=$D$90),2*((($D$90-A44)/($D$90-$D$89))^2),0)))</f>
        <v>1</v>
      </c>
    </row>
    <row r="45" customFormat="false" ht="14.25" hidden="false" customHeight="false" outlineLevel="0" collapsed="false">
      <c r="A45" s="4" t="n">
        <v>4.3</v>
      </c>
      <c r="B45" s="5"/>
      <c r="C45" s="6" t="s">
        <v>17</v>
      </c>
      <c r="D45" s="6"/>
      <c r="O45" s="4" t="n">
        <f aca="false">IF(OR((A45&lt;=$D$3),(A45&gt;=$D$5)),0,IF(A45=$D$4,1,IF(AND((A45&gt;$D$3),(A45&lt;$D$4)),((A45-$D$3)/($D$4-$D$3)),((A45-$D$5)/($D$4-$D$5)))))</f>
        <v>0.0999999999999999</v>
      </c>
      <c r="P45" s="4" t="n">
        <f aca="false">IF(AND((A45&gt;=$D$17),(A45&lt;=$D$18)),1,IF(AND((A45&gt;$D$16),(A45&lt;$D$17)),((A45-$D$16)/($D$17-$D$16)),IF(AND((A45&gt;$D$18),(A45&lt;$D$19)),((A45-$D$19)/($D$18-$D$19)),0)))</f>
        <v>0.328571428571429</v>
      </c>
      <c r="Q45" s="4" t="n">
        <f aca="false">EXP(-(((A45-$D$32)^2)/(2*$D$33^2)))</f>
        <v>0.15679555808604</v>
      </c>
      <c r="R45" s="4" t="n">
        <f aca="false">1/(1+ABS((A45-$D$48)/$D$46)^(2*$D$47))</f>
        <v>0.21582823848485</v>
      </c>
      <c r="S45" s="4" t="n">
        <f aca="false">1/(1+EXP(-$D$60*(A45-$D$61)))</f>
        <v>1.25338880844974E-010</v>
      </c>
      <c r="T45" s="4" t="n">
        <f aca="false">IF(A45&lt;=$D$74,0,IF(AND(A45&gt;=$D$74,A45&lt;=$D$76),2*(((A45-$D$74)/($D$75-$D$74))^2),IF(AND(A45&gt;=$D$76,A45&lt;=$D$75),1-2*((($D$75-A45)/($D$75-$D$74))^2),1)))</f>
        <v>0</v>
      </c>
      <c r="U45" s="4" t="n">
        <f aca="false">IF(A45&lt;=$D$89,1,IF(AND(A45&gt;=$D$89,A45&lt;=$D$91),1-2*(((A45-$D$89)/($D$90-$D$89))^2),IF(AND(A45&gt;=$D$91,A45&lt;=$D$90),2*((($D$90-A45)/($D$90-$D$89))^2),0)))</f>
        <v>1</v>
      </c>
    </row>
    <row r="46" customFormat="false" ht="14.25" hidden="false" customHeight="false" outlineLevel="0" collapsed="false">
      <c r="A46" s="4" t="n">
        <v>4.4</v>
      </c>
      <c r="B46" s="5"/>
      <c r="C46" s="4" t="s">
        <v>9</v>
      </c>
      <c r="D46" s="4" t="n">
        <v>4</v>
      </c>
      <c r="O46" s="4" t="n">
        <f aca="false">IF(OR((A46&lt;=$D$3),(A46&gt;=$D$5)),0,IF(A46=$D$4,1,IF(AND((A46&gt;$D$3),(A46&lt;$D$4)),((A46-$D$3)/($D$4-$D$3)),((A46-$D$5)/($D$4-$D$5)))))</f>
        <v>0.133333333333333</v>
      </c>
      <c r="P46" s="4" t="n">
        <f aca="false">IF(AND((A46&gt;=$D$17),(A46&lt;=$D$18)),1,IF(AND((A46&gt;$D$16),(A46&lt;$D$17)),((A46-$D$16)/($D$17-$D$16)),IF(AND((A46&gt;$D$18),(A46&lt;$D$19)),((A46-$D$19)/($D$18-$D$19)),0)))</f>
        <v>0.342857142857143</v>
      </c>
      <c r="Q46" s="4" t="n">
        <f aca="false">EXP(-(((A46-$D$32)^2)/(2*$D$33^2)))</f>
        <v>0.164474456577155</v>
      </c>
      <c r="R46" s="4" t="n">
        <f aca="false">1/(1+ABS((A46-$D$48)/$D$46)^(2*$D$47))</f>
        <v>0.246364712361946</v>
      </c>
      <c r="S46" s="4" t="n">
        <f aca="false">1/(1+EXP(-$D$60*(A46-$D$61)))</f>
        <v>1.86983638007722E-010</v>
      </c>
      <c r="T46" s="4" t="n">
        <f aca="false">IF(A46&lt;=$D$74,0,IF(AND(A46&gt;=$D$74,A46&lt;=$D$76),2*(((A46-$D$74)/($D$75-$D$74))^2),IF(AND(A46&gt;=$D$76,A46&lt;=$D$75),1-2*((($D$75-A46)/($D$75-$D$74))^2),1)))</f>
        <v>0</v>
      </c>
      <c r="U46" s="4" t="n">
        <f aca="false">IF(A46&lt;=$D$89,1,IF(AND(A46&gt;=$D$89,A46&lt;=$D$91),1-2*(((A46-$D$89)/($D$90-$D$89))^2),IF(AND(A46&gt;=$D$91,A46&lt;=$D$90),2*((($D$90-A46)/($D$90-$D$89))^2),0)))</f>
        <v>1</v>
      </c>
    </row>
    <row r="47" customFormat="false" ht="14.25" hidden="false" customHeight="false" outlineLevel="0" collapsed="false">
      <c r="A47" s="4" t="n">
        <v>4.5</v>
      </c>
      <c r="B47" s="5"/>
      <c r="C47" s="4" t="s">
        <v>10</v>
      </c>
      <c r="D47" s="4" t="n">
        <v>4</v>
      </c>
      <c r="O47" s="4" t="n">
        <f aca="false">IF(OR((A47&lt;=$D$3),(A47&gt;=$D$5)),0,IF(A47=$D$4,1,IF(AND((A47&gt;$D$3),(A47&lt;$D$4)),((A47-$D$3)/($D$4-$D$3)),((A47-$D$5)/($D$4-$D$5)))))</f>
        <v>0.166666666666667</v>
      </c>
      <c r="P47" s="4" t="n">
        <f aca="false">IF(AND((A47&gt;=$D$17),(A47&lt;=$D$18)),1,IF(AND((A47&gt;$D$16),(A47&lt;$D$17)),((A47-$D$16)/($D$17-$D$16)),IF(AND((A47&gt;$D$18),(A47&lt;$D$19)),((A47-$D$19)/($D$18-$D$19)),0)))</f>
        <v>0.357142857142857</v>
      </c>
      <c r="Q47" s="4" t="n">
        <f aca="false">EXP(-(((A47-$D$32)^2)/(2*$D$33^2)))</f>
        <v>0.172421623893753</v>
      </c>
      <c r="R47" s="4" t="n">
        <f aca="false">1/(1+ABS((A47-$D$48)/$D$46)^(2*$D$47))</f>
        <v>0.280443194502562</v>
      </c>
      <c r="S47" s="4" t="n">
        <f aca="false">1/(1+EXP(-$D$60*(A47-$D$61)))</f>
        <v>2.78946809209081E-010</v>
      </c>
      <c r="T47" s="4" t="n">
        <f aca="false">IF(A47&lt;=$D$74,0,IF(AND(A47&gt;=$D$74,A47&lt;=$D$76),2*(((A47-$D$74)/($D$75-$D$74))^2),IF(AND(A47&gt;=$D$76,A47&lt;=$D$75),1-2*((($D$75-A47)/($D$75-$D$74))^2),1)))</f>
        <v>0</v>
      </c>
      <c r="U47" s="4" t="n">
        <f aca="false">IF(A47&lt;=$D$89,1,IF(AND(A47&gt;=$D$89,A47&lt;=$D$91),1-2*(((A47-$D$89)/($D$90-$D$89))^2),IF(AND(A47&gt;=$D$91,A47&lt;=$D$90),2*((($D$90-A47)/($D$90-$D$89))^2),0)))</f>
        <v>1</v>
      </c>
    </row>
    <row r="48" customFormat="false" ht="14.25" hidden="false" customHeight="false" outlineLevel="0" collapsed="false">
      <c r="A48" s="4" t="n">
        <v>4.6</v>
      </c>
      <c r="B48" s="5"/>
      <c r="C48" s="4" t="s">
        <v>11</v>
      </c>
      <c r="D48" s="4" t="n">
        <v>9</v>
      </c>
      <c r="O48" s="4" t="n">
        <f aca="false">IF(OR((A48&lt;=$D$3),(A48&gt;=$D$5)),0,IF(A48=$D$4,1,IF(AND((A48&gt;$D$3),(A48&lt;$D$4)),((A48-$D$3)/($D$4-$D$3)),((A48-$D$5)/($D$4-$D$5)))))</f>
        <v>0.2</v>
      </c>
      <c r="P48" s="4" t="n">
        <f aca="false">IF(AND((A48&gt;=$D$17),(A48&lt;=$D$18)),1,IF(AND((A48&gt;$D$16),(A48&lt;$D$17)),((A48-$D$16)/($D$17-$D$16)),IF(AND((A48&gt;$D$18),(A48&lt;$D$19)),((A48-$D$19)/($D$18-$D$19)),0)))</f>
        <v>0.371428571428571</v>
      </c>
      <c r="Q48" s="4" t="n">
        <f aca="false">EXP(-(((A48-$D$32)^2)/(2*$D$33^2)))</f>
        <v>0.180639851618894</v>
      </c>
      <c r="R48" s="4" t="n">
        <f aca="false">1/(1+ABS((A48-$D$48)/$D$46)^(2*$D$47))</f>
        <v>0.318107761682737</v>
      </c>
      <c r="S48" s="4" t="n">
        <f aca="false">1/(1+EXP(-$D$60*(A48-$D$61)))</f>
        <v>4.16139739249243E-010</v>
      </c>
      <c r="T48" s="4" t="n">
        <f aca="false">IF(A48&lt;=$D$74,0,IF(AND(A48&gt;=$D$74,A48&lt;=$D$76),2*(((A48-$D$74)/($D$75-$D$74))^2),IF(AND(A48&gt;=$D$76,A48&lt;=$D$75),1-2*((($D$75-A48)/($D$75-$D$74))^2),1)))</f>
        <v>0</v>
      </c>
      <c r="U48" s="4" t="n">
        <f aca="false">IF(A48&lt;=$D$89,1,IF(AND(A48&gt;=$D$89,A48&lt;=$D$91),1-2*(((A48-$D$89)/($D$90-$D$89))^2),IF(AND(A48&gt;=$D$91,A48&lt;=$D$90),2*((($D$90-A48)/($D$90-$D$89))^2),0)))</f>
        <v>1</v>
      </c>
    </row>
    <row r="49" customFormat="false" ht="14.25" hidden="false" customHeight="false" outlineLevel="0" collapsed="false">
      <c r="A49" s="4" t="n">
        <v>4.7</v>
      </c>
      <c r="O49" s="4" t="n">
        <f aca="false">IF(OR((A49&lt;=$D$3),(A49&gt;=$D$5)),0,IF(A49=$D$4,1,IF(AND((A49&gt;$D$3),(A49&lt;$D$4)),((A49-$D$3)/($D$4-$D$3)),((A49-$D$5)/($D$4-$D$5)))))</f>
        <v>0.233333333333333</v>
      </c>
      <c r="P49" s="4" t="n">
        <f aca="false">IF(AND((A49&gt;=$D$17),(A49&lt;=$D$18)),1,IF(AND((A49&gt;$D$16),(A49&lt;$D$17)),((A49-$D$16)/($D$17-$D$16)),IF(AND((A49&gt;$D$18),(A49&lt;$D$19)),((A49-$D$19)/($D$18-$D$19)),0)))</f>
        <v>0.385714285714286</v>
      </c>
      <c r="Q49" s="4" t="n">
        <f aca="false">EXP(-(((A49-$D$32)^2)/(2*$D$33^2)))</f>
        <v>0.189131545138226</v>
      </c>
      <c r="R49" s="4" t="n">
        <f aca="false">1/(1+ABS((A49-$D$48)/$D$46)^(2*$D$47))</f>
        <v>0.359262786581823</v>
      </c>
      <c r="S49" s="4" t="n">
        <f aca="false">1/(1+EXP(-$D$60*(A49-$D$61)))</f>
        <v>6.2080754055496E-010</v>
      </c>
      <c r="T49" s="4" t="n">
        <f aca="false">IF(A49&lt;=$D$74,0,IF(AND(A49&gt;=$D$74,A49&lt;=$D$76),2*(((A49-$D$74)/($D$75-$D$74))^2),IF(AND(A49&gt;=$D$76,A49&lt;=$D$75),1-2*((($D$75-A49)/($D$75-$D$74))^2),1)))</f>
        <v>0</v>
      </c>
      <c r="U49" s="4" t="n">
        <f aca="false">IF(A49&lt;=$D$89,1,IF(AND(A49&gt;=$D$89,A49&lt;=$D$91),1-2*(((A49-$D$89)/($D$90-$D$89))^2),IF(AND(A49&gt;=$D$91,A49&lt;=$D$90),2*((($D$90-A49)/($D$90-$D$89))^2),0)))</f>
        <v>1</v>
      </c>
    </row>
    <row r="50" customFormat="false" ht="14.25" hidden="false" customHeight="false" outlineLevel="0" collapsed="false">
      <c r="A50" s="4" t="n">
        <v>4.8</v>
      </c>
      <c r="O50" s="4" t="n">
        <f aca="false">IF(OR((A50&lt;=$D$3),(A50&gt;=$D$5)),0,IF(A50=$D$4,1,IF(AND((A50&gt;$D$3),(A50&lt;$D$4)),((A50-$D$3)/($D$4-$D$3)),((A50-$D$5)/($D$4-$D$5)))))</f>
        <v>0.266666666666667</v>
      </c>
      <c r="P50" s="4" t="n">
        <f aca="false">IF(AND((A50&gt;=$D$17),(A50&lt;=$D$18)),1,IF(AND((A50&gt;$D$16),(A50&lt;$D$17)),((A50-$D$16)/($D$17-$D$16)),IF(AND((A50&gt;$D$18),(A50&lt;$D$19)),((A50-$D$19)/($D$18-$D$19)),0)))</f>
        <v>0.4</v>
      </c>
      <c r="Q50" s="4" t="n">
        <f aca="false">EXP(-(((A50-$D$32)^2)/(2*$D$33^2)))</f>
        <v>0.197898699083615</v>
      </c>
      <c r="R50" s="4" t="n">
        <f aca="false">1/(1+ABS((A50-$D$48)/$D$46)^(2*$D$47))</f>
        <v>0.403639953447793</v>
      </c>
      <c r="S50" s="4" t="n">
        <f aca="false">1/(1+EXP(-$D$60*(A50-$D$61)))</f>
        <v>9.26136021199047E-010</v>
      </c>
      <c r="T50" s="4" t="n">
        <f aca="false">IF(A50&lt;=$D$74,0,IF(AND(A50&gt;=$D$74,A50&lt;=$D$76),2*(((A50-$D$74)/($D$75-$D$74))^2),IF(AND(A50&gt;=$D$76,A50&lt;=$D$75),1-2*((($D$75-A50)/($D$75-$D$74))^2),1)))</f>
        <v>0</v>
      </c>
      <c r="U50" s="4" t="n">
        <f aca="false">IF(A50&lt;=$D$89,1,IF(AND(A50&gt;=$D$89,A50&lt;=$D$91),1-2*(((A50-$D$89)/($D$90-$D$89))^2),IF(AND(A50&gt;=$D$91,A50&lt;=$D$90),2*((($D$90-A50)/($D$90-$D$89))^2),0)))</f>
        <v>1</v>
      </c>
    </row>
    <row r="51" customFormat="false" ht="14.25" hidden="false" customHeight="false" outlineLevel="0" collapsed="false">
      <c r="A51" s="4" t="n">
        <v>4.9</v>
      </c>
      <c r="O51" s="4" t="n">
        <f aca="false">IF(OR((A51&lt;=$D$3),(A51&gt;=$D$5)),0,IF(A51=$D$4,1,IF(AND((A51&gt;$D$3),(A51&lt;$D$4)),((A51-$D$3)/($D$4-$D$3)),((A51-$D$5)/($D$4-$D$5)))))</f>
        <v>0.3</v>
      </c>
      <c r="P51" s="4" t="n">
        <f aca="false">IF(AND((A51&gt;=$D$17),(A51&lt;=$D$18)),1,IF(AND((A51&gt;$D$16),(A51&lt;$D$17)),((A51-$D$16)/($D$17-$D$16)),IF(AND((A51&gt;$D$18),(A51&lt;$D$19)),((A51-$D$19)/($D$18-$D$19)),0)))</f>
        <v>0.414285714285714</v>
      </c>
      <c r="Q51" s="4" t="n">
        <f aca="false">EXP(-(((A51-$D$32)^2)/(2*$D$33^2)))</f>
        <v>0.206942872927678</v>
      </c>
      <c r="R51" s="4" t="n">
        <f aca="false">1/(1+ABS((A51-$D$48)/$D$46)^(2*$D$47))</f>
        <v>0.450774744805133</v>
      </c>
      <c r="S51" s="4" t="n">
        <f aca="false">1/(1+EXP(-$D$60*(A51-$D$61)))</f>
        <v>1.38163258917063E-009</v>
      </c>
      <c r="T51" s="4" t="n">
        <f aca="false">IF(A51&lt;=$D$74,0,IF(AND(A51&gt;=$D$74,A51&lt;=$D$76),2*(((A51-$D$74)/($D$75-$D$74))^2),IF(AND(A51&gt;=$D$76,A51&lt;=$D$75),1-2*((($D$75-A51)/($D$75-$D$74))^2),1)))</f>
        <v>0</v>
      </c>
      <c r="U51" s="4" t="n">
        <f aca="false">IF(A51&lt;=$D$89,1,IF(AND(A51&gt;=$D$89,A51&lt;=$D$91),1-2*(((A51-$D$89)/($D$90-$D$89))^2),IF(AND(A51&gt;=$D$91,A51&lt;=$D$90),2*((($D$90-A51)/($D$90-$D$89))^2),0)))</f>
        <v>1</v>
      </c>
    </row>
    <row r="52" customFormat="false" ht="14.25" hidden="false" customHeight="false" outlineLevel="0" collapsed="false">
      <c r="A52" s="4" t="n">
        <v>5</v>
      </c>
      <c r="O52" s="4" t="n">
        <f aca="false">IF(OR((A52&lt;=$D$3),(A52&gt;=$D$5)),0,IF(A52=$D$4,1,IF(AND((A52&gt;$D$3),(A52&lt;$D$4)),((A52-$D$3)/($D$4-$D$3)),((A52-$D$5)/($D$4-$D$5)))))</f>
        <v>0.333333333333333</v>
      </c>
      <c r="P52" s="4" t="n">
        <f aca="false">IF(AND((A52&gt;=$D$17),(A52&lt;=$D$18)),1,IF(AND((A52&gt;$D$16),(A52&lt;$D$17)),((A52-$D$16)/($D$17-$D$16)),IF(AND((A52&gt;$D$18),(A52&lt;$D$19)),((A52-$D$19)/($D$18-$D$19)),0)))</f>
        <v>0.428571428571429</v>
      </c>
      <c r="Q52" s="4" t="n">
        <f aca="false">EXP(-(((A52-$D$32)^2)/(2*$D$33^2)))</f>
        <v>0.216265166829887</v>
      </c>
      <c r="R52" s="4" t="n">
        <f aca="false">1/(1+ABS((A52-$D$48)/$D$46)^(2*$D$47))</f>
        <v>0.5</v>
      </c>
      <c r="S52" s="4" t="n">
        <f aca="false">1/(1+EXP(-$D$60*(A52-$D$61)))</f>
        <v>2.0611536181902E-009</v>
      </c>
      <c r="T52" s="4" t="n">
        <f aca="false">IF(A52&lt;=$D$74,0,IF(AND(A52&gt;=$D$74,A52&lt;=$D$76),2*(((A52-$D$74)/($D$75-$D$74))^2),IF(AND(A52&gt;=$D$76,A52&lt;=$D$75),1-2*((($D$75-A52)/($D$75-$D$74))^2),1)))</f>
        <v>0</v>
      </c>
      <c r="U52" s="4" t="n">
        <f aca="false">IF(A52&lt;=$D$89,1,IF(AND(A52&gt;=$D$89,A52&lt;=$D$91),1-2*(((A52-$D$89)/($D$90-$D$89))^2),IF(AND(A52&gt;=$D$91,A52&lt;=$D$90),2*((($D$90-A52)/($D$90-$D$89))^2),0)))</f>
        <v>1</v>
      </c>
    </row>
    <row r="53" customFormat="false" ht="14.25" hidden="false" customHeight="false" outlineLevel="0" collapsed="false">
      <c r="A53" s="4" t="n">
        <v>5.1</v>
      </c>
      <c r="O53" s="4" t="n">
        <f aca="false">IF(OR((A53&lt;=$D$3),(A53&gt;=$D$5)),0,IF(A53=$D$4,1,IF(AND((A53&gt;$D$3),(A53&lt;$D$4)),((A53-$D$3)/($D$4-$D$3)),((A53-$D$5)/($D$4-$D$5)))))</f>
        <v>0.366666666666667</v>
      </c>
      <c r="P53" s="4" t="n">
        <f aca="false">IF(AND((A53&gt;=$D$17),(A53&lt;=$D$18)),1,IF(AND((A53&gt;$D$16),(A53&lt;$D$17)),((A53-$D$16)/($D$17-$D$16)),IF(AND((A53&gt;$D$18),(A53&lt;$D$19)),((A53-$D$19)/($D$18-$D$19)),0)))</f>
        <v>0.442857142857143</v>
      </c>
      <c r="Q53" s="4" t="n">
        <f aca="false">EXP(-(((A53-$D$32)^2)/(2*$D$33^2)))</f>
        <v>0.225866197838514</v>
      </c>
      <c r="R53" s="4" t="n">
        <f aca="false">1/(1+ABS((A53-$D$48)/$D$46)^(2*$D$47))</f>
        <v>0.550463219194817</v>
      </c>
      <c r="S53" s="4" t="n">
        <f aca="false">1/(1+EXP(-$D$60*(A53-$D$61)))</f>
        <v>3.07487987013172E-009</v>
      </c>
      <c r="T53" s="4" t="n">
        <f aca="false">IF(A53&lt;=$D$74,0,IF(AND(A53&gt;=$D$74,A53&lt;=$D$76),2*(((A53-$D$74)/($D$75-$D$74))^2),IF(AND(A53&gt;=$D$76,A53&lt;=$D$75),1-2*((($D$75-A53)/($D$75-$D$74))^2),1)))</f>
        <v>0.000199999999999999</v>
      </c>
      <c r="U53" s="4" t="n">
        <f aca="false">IF(A53&lt;=$D$89,1,IF(AND(A53&gt;=$D$89,A53&lt;=$D$91),1-2*(((A53-$D$89)/($D$90-$D$89))^2),IF(AND(A53&gt;=$D$91,A53&lt;=$D$90),2*((($D$90-A53)/($D$90-$D$89))^2),0)))</f>
        <v>0.9998</v>
      </c>
    </row>
    <row r="54" customFormat="false" ht="14.25" hidden="false" customHeight="false" outlineLevel="0" collapsed="false">
      <c r="A54" s="4" t="n">
        <v>5.2</v>
      </c>
      <c r="O54" s="4" t="n">
        <f aca="false">IF(OR((A54&lt;=$D$3),(A54&gt;=$D$5)),0,IF(A54=$D$4,1,IF(AND((A54&gt;$D$3),(A54&lt;$D$4)),((A54-$D$3)/($D$4-$D$3)),((A54-$D$5)/($D$4-$D$5)))))</f>
        <v>0.4</v>
      </c>
      <c r="P54" s="4" t="n">
        <f aca="false">IF(AND((A54&gt;=$D$17),(A54&lt;=$D$18)),1,IF(AND((A54&gt;$D$16),(A54&lt;$D$17)),((A54-$D$16)/($D$17-$D$16)),IF(AND((A54&gt;$D$18),(A54&lt;$D$19)),((A54-$D$19)/($D$18-$D$19)),0)))</f>
        <v>0.457142857142857</v>
      </c>
      <c r="Q54" s="4" t="n">
        <f aca="false">EXP(-(((A54-$D$32)^2)/(2*$D$33^2)))</f>
        <v>0.235746076555864</v>
      </c>
      <c r="R54" s="4" t="n">
        <f aca="false">1/(1+ABS((A54-$D$48)/$D$46)^(2*$D$47))</f>
        <v>0.601170925395604</v>
      </c>
      <c r="S54" s="4" t="n">
        <f aca="false">1/(1+EXP(-$D$60*(A54-$D$61)))</f>
        <v>4.58718172560529E-009</v>
      </c>
      <c r="T54" s="4" t="n">
        <f aca="false">IF(A54&lt;=$D$74,0,IF(AND(A54&gt;=$D$74,A54&lt;=$D$76),2*(((A54-$D$74)/($D$75-$D$74))^2),IF(AND(A54&gt;=$D$76,A54&lt;=$D$75),1-2*((($D$75-A54)/($D$75-$D$74))^2),1)))</f>
        <v>0.000800000000000001</v>
      </c>
      <c r="U54" s="4" t="n">
        <f aca="false">IF(A54&lt;=$D$89,1,IF(AND(A54&gt;=$D$89,A54&lt;=$D$91),1-2*(((A54-$D$89)/($D$90-$D$89))^2),IF(AND(A54&gt;=$D$91,A54&lt;=$D$90),2*((($D$90-A54)/($D$90-$D$89))^2),0)))</f>
        <v>0.9992</v>
      </c>
    </row>
    <row r="55" customFormat="false" ht="14.25" hidden="false" customHeight="false" outlineLevel="0" collapsed="false">
      <c r="A55" s="4" t="n">
        <v>5.3</v>
      </c>
      <c r="O55" s="4" t="n">
        <f aca="false">IF(OR((A55&lt;=$D$3),(A55&gt;=$D$5)),0,IF(A55=$D$4,1,IF(AND((A55&gt;$D$3),(A55&lt;$D$4)),((A55-$D$3)/($D$4-$D$3)),((A55-$D$5)/($D$4-$D$5)))))</f>
        <v>0.433333333333333</v>
      </c>
      <c r="P55" s="4" t="n">
        <f aca="false">IF(AND((A55&gt;=$D$17),(A55&lt;=$D$18)),1,IF(AND((A55&gt;$D$16),(A55&lt;$D$17)),((A55-$D$16)/($D$17-$D$16)),IF(AND((A55&gt;$D$18),(A55&lt;$D$19)),((A55-$D$19)/($D$18-$D$19)),0)))</f>
        <v>0.471428571428571</v>
      </c>
      <c r="Q55" s="4" t="n">
        <f aca="false">EXP(-(((A55-$D$32)^2)/(2*$D$33^2)))</f>
        <v>0.245904384377068</v>
      </c>
      <c r="R55" s="4" t="n">
        <f aca="false">1/(1+ABS((A55-$D$48)/$D$46)^(2*$D$47))</f>
        <v>0.651057845311086</v>
      </c>
      <c r="S55" s="4" t="n">
        <f aca="false">1/(1+EXP(-$D$60*(A55-$D$61)))</f>
        <v>6.84327097538763E-009</v>
      </c>
      <c r="T55" s="4" t="n">
        <f aca="false">IF(A55&lt;=$D$74,0,IF(AND(A55&gt;=$D$74,A55&lt;=$D$76),2*(((A55-$D$74)/($D$75-$D$74))^2),IF(AND(A55&gt;=$D$76,A55&lt;=$D$75),1-2*((($D$75-A55)/($D$75-$D$74))^2),1)))</f>
        <v>0.0018</v>
      </c>
      <c r="U55" s="4" t="n">
        <f aca="false">IF(A55&lt;=$D$89,1,IF(AND(A55&gt;=$D$89,A55&lt;=$D$91),1-2*(((A55-$D$89)/($D$90-$D$89))^2),IF(AND(A55&gt;=$D$91,A55&lt;=$D$90),2*((($D$90-A55)/($D$90-$D$89))^2),0)))</f>
        <v>0.9982</v>
      </c>
    </row>
    <row r="56" customFormat="false" ht="14.25" hidden="false" customHeight="false" outlineLevel="0" collapsed="false">
      <c r="A56" s="4" t="n">
        <v>5.4</v>
      </c>
      <c r="O56" s="4" t="n">
        <f aca="false">IF(OR((A56&lt;=$D$3),(A56&gt;=$D$5)),0,IF(A56=$D$4,1,IF(AND((A56&gt;$D$3),(A56&lt;$D$4)),((A56-$D$3)/($D$4-$D$3)),((A56-$D$5)/($D$4-$D$5)))))</f>
        <v>0.466666666666667</v>
      </c>
      <c r="P56" s="4" t="n">
        <f aca="false">IF(AND((A56&gt;=$D$17),(A56&lt;=$D$18)),1,IF(AND((A56&gt;$D$16),(A56&lt;$D$17)),((A56-$D$16)/($D$17-$D$16)),IF(AND((A56&gt;$D$18),(A56&lt;$D$19)),((A56-$D$19)/($D$18-$D$19)),0)))</f>
        <v>0.485714285714286</v>
      </c>
      <c r="Q56" s="4" t="n">
        <f aca="false">EXP(-(((A56-$D$32)^2)/(2*$D$33^2)))</f>
        <v>0.256340151415074</v>
      </c>
      <c r="R56" s="4" t="n">
        <f aca="false">1/(1+ABS((A56-$D$48)/$D$46)^(2*$D$47))</f>
        <v>0.699072298203886</v>
      </c>
      <c r="S56" s="4" t="n">
        <f aca="false">1/(1+EXP(-$D$60*(A56-$D$61)))</f>
        <v>1.02089606193748E-008</v>
      </c>
      <c r="T56" s="4" t="n">
        <f aca="false">IF(A56&lt;=$D$74,0,IF(AND(A56&gt;=$D$74,A56&lt;=$D$76),2*(((A56-$D$74)/($D$75-$D$74))^2),IF(AND(A56&gt;=$D$76,A56&lt;=$D$75),1-2*((($D$75-A56)/($D$75-$D$74))^2),1)))</f>
        <v>0.00320000000000001</v>
      </c>
      <c r="U56" s="4" t="n">
        <f aca="false">IF(A56&lt;=$D$89,1,IF(AND(A56&gt;=$D$89,A56&lt;=$D$91),1-2*(((A56-$D$89)/($D$90-$D$89))^2),IF(AND(A56&gt;=$D$91,A56&lt;=$D$90),2*((($D$90-A56)/($D$90-$D$89))^2),0)))</f>
        <v>0.9968</v>
      </c>
    </row>
    <row r="57" customFormat="false" ht="14.25" hidden="false" customHeight="false" outlineLevel="0" collapsed="false">
      <c r="A57" s="4" t="n">
        <v>5.5</v>
      </c>
      <c r="O57" s="4" t="n">
        <f aca="false">IF(OR((A57&lt;=$D$3),(A57&gt;=$D$5)),0,IF(A57=$D$4,1,IF(AND((A57&gt;$D$3),(A57&lt;$D$4)),((A57-$D$3)/($D$4-$D$3)),((A57-$D$5)/($D$4-$D$5)))))</f>
        <v>0.5</v>
      </c>
      <c r="P57" s="4" t="n">
        <f aca="false">IF(AND((A57&gt;=$D$17),(A57&lt;=$D$18)),1,IF(AND((A57&gt;$D$16),(A57&lt;$D$17)),((A57-$D$16)/($D$17-$D$16)),IF(AND((A57&gt;$D$18),(A57&lt;$D$19)),((A57-$D$19)/($D$18-$D$19)),0)))</f>
        <v>0.5</v>
      </c>
      <c r="Q57" s="4" t="n">
        <f aca="false">EXP(-(((A57-$D$32)^2)/(2*$D$33^2)))</f>
        <v>0.267051835226343</v>
      </c>
      <c r="R57" s="4" t="n">
        <f aca="false">1/(1+ABS((A57-$D$48)/$D$46)^(2*$D$47))</f>
        <v>0.744264188958779</v>
      </c>
      <c r="S57" s="4" t="n">
        <f aca="false">1/(1+EXP(-$D$60*(A57-$D$61)))</f>
        <v>1.52299795127604E-008</v>
      </c>
      <c r="T57" s="4" t="n">
        <f aca="false">IF(A57&lt;=$D$74,0,IF(AND(A57&gt;=$D$74,A57&lt;=$D$76),2*(((A57-$D$74)/($D$75-$D$74))^2),IF(AND(A57&gt;=$D$76,A57&lt;=$D$75),1-2*((($D$75-A57)/($D$75-$D$74))^2),1)))</f>
        <v>0.005</v>
      </c>
      <c r="U57" s="4" t="n">
        <f aca="false">IF(A57&lt;=$D$89,1,IF(AND(A57&gt;=$D$89,A57&lt;=$D$91),1-2*(((A57-$D$89)/($D$90-$D$89))^2),IF(AND(A57&gt;=$D$91,A57&lt;=$D$90),2*((($D$90-A57)/($D$90-$D$89))^2),0)))</f>
        <v>0.995</v>
      </c>
    </row>
    <row r="58" customFormat="false" ht="14.25" hidden="false" customHeight="false" outlineLevel="0" collapsed="false">
      <c r="A58" s="4" t="n">
        <v>5.6</v>
      </c>
      <c r="C58" s="2"/>
      <c r="D58" s="2"/>
      <c r="O58" s="4" t="n">
        <f aca="false">IF(OR((A58&lt;=$D$3),(A58&gt;=$D$5)),0,IF(A58=$D$4,1,IF(AND((A58&gt;$D$3),(A58&lt;$D$4)),((A58-$D$3)/($D$4-$D$3)),((A58-$D$5)/($D$4-$D$5)))))</f>
        <v>0.533333333333333</v>
      </c>
      <c r="P58" s="4" t="n">
        <f aca="false">IF(AND((A58&gt;=$D$17),(A58&lt;=$D$18)),1,IF(AND((A58&gt;$D$16),(A58&lt;$D$17)),((A58-$D$16)/($D$17-$D$16)),IF(AND((A58&gt;$D$18),(A58&lt;$D$19)),((A58-$D$19)/($D$18-$D$19)),0)))</f>
        <v>0.514285714285714</v>
      </c>
      <c r="Q58" s="4" t="n">
        <f aca="false">EXP(-(((A58-$D$32)^2)/(2*$D$33^2)))</f>
        <v>0.278037300453194</v>
      </c>
      <c r="R58" s="4" t="n">
        <f aca="false">1/(1+ABS((A58-$D$48)/$D$46)^(2*$D$47))</f>
        <v>0.785860468367183</v>
      </c>
      <c r="S58" s="4" t="n">
        <f aca="false">1/(1+EXP(-$D$60*(A58-$D$61)))</f>
        <v>2.27204594115193E-008</v>
      </c>
      <c r="T58" s="4" t="n">
        <f aca="false">IF(A58&lt;=$D$74,0,IF(AND(A58&gt;=$D$74,A58&lt;=$D$76),2*(((A58-$D$74)/($D$75-$D$74))^2),IF(AND(A58&gt;=$D$76,A58&lt;=$D$75),1-2*((($D$75-A58)/($D$75-$D$74))^2),1)))</f>
        <v>0.00719999999999999</v>
      </c>
      <c r="U58" s="4" t="n">
        <f aca="false">IF(A58&lt;=$D$89,1,IF(AND(A58&gt;=$D$89,A58&lt;=$D$91),1-2*(((A58-$D$89)/($D$90-$D$89))^2),IF(AND(A58&gt;=$D$91,A58&lt;=$D$90),2*((($D$90-A58)/($D$90-$D$89))^2),0)))</f>
        <v>0.9928</v>
      </c>
    </row>
    <row r="59" customFormat="false" ht="14.25" hidden="false" customHeight="false" outlineLevel="0" collapsed="false">
      <c r="A59" s="4" t="n">
        <v>5.7</v>
      </c>
      <c r="B59" s="5"/>
      <c r="C59" s="6" t="s">
        <v>18</v>
      </c>
      <c r="D59" s="6"/>
      <c r="O59" s="4" t="n">
        <f aca="false">IF(OR((A59&lt;=$D$3),(A59&gt;=$D$5)),0,IF(A59=$D$4,1,IF(AND((A59&gt;$D$3),(A59&lt;$D$4)),((A59-$D$3)/($D$4-$D$3)),((A59-$D$5)/($D$4-$D$5)))))</f>
        <v>0.566666666666667</v>
      </c>
      <c r="P59" s="4" t="n">
        <f aca="false">IF(AND((A59&gt;=$D$17),(A59&lt;=$D$18)),1,IF(AND((A59&gt;$D$16),(A59&lt;$D$17)),((A59-$D$16)/($D$17-$D$16)),IF(AND((A59&gt;$D$18),(A59&lt;$D$19)),((A59-$D$19)/($D$18-$D$19)),0)))</f>
        <v>0.528571428571429</v>
      </c>
      <c r="Q59" s="4" t="n">
        <f aca="false">EXP(-(((A59-$D$32)^2)/(2*$D$33^2)))</f>
        <v>0.289293799499562</v>
      </c>
      <c r="R59" s="4" t="n">
        <f aca="false">1/(1+ABS((A59-$D$48)/$D$46)^(2*$D$47))</f>
        <v>0.823315691515949</v>
      </c>
      <c r="S59" s="4" t="n">
        <f aca="false">1/(1+EXP(-$D$60*(A59-$D$61)))</f>
        <v>3.38949421131021E-008</v>
      </c>
      <c r="T59" s="4" t="n">
        <f aca="false">IF(A59&lt;=$D$74,0,IF(AND(A59&gt;=$D$74,A59&lt;=$D$76),2*(((A59-$D$74)/($D$75-$D$74))^2),IF(AND(A59&gt;=$D$76,A59&lt;=$D$75),1-2*((($D$75-A59)/($D$75-$D$74))^2),1)))</f>
        <v>0.00980000000000001</v>
      </c>
      <c r="U59" s="4" t="n">
        <f aca="false">IF(A59&lt;=$D$89,1,IF(AND(A59&gt;=$D$89,A59&lt;=$D$91),1-2*(((A59-$D$89)/($D$90-$D$89))^2),IF(AND(A59&gt;=$D$91,A59&lt;=$D$90),2*((($D$90-A59)/($D$90-$D$89))^2),0)))</f>
        <v>0.9902</v>
      </c>
    </row>
    <row r="60" customFormat="false" ht="14.25" hidden="false" customHeight="false" outlineLevel="0" collapsed="false">
      <c r="A60" s="4" t="n">
        <v>5.8</v>
      </c>
      <c r="B60" s="5"/>
      <c r="C60" s="4" t="s">
        <v>9</v>
      </c>
      <c r="D60" s="4" t="n">
        <v>4</v>
      </c>
      <c r="O60" s="4" t="n">
        <f aca="false">IF(OR((A60&lt;=$D$3),(A60&gt;=$D$5)),0,IF(A60=$D$4,1,IF(AND((A60&gt;$D$3),(A60&lt;$D$4)),((A60-$D$3)/($D$4-$D$3)),((A60-$D$5)/($D$4-$D$5)))))</f>
        <v>0.6</v>
      </c>
      <c r="P60" s="4" t="n">
        <f aca="false">IF(AND((A60&gt;=$D$17),(A60&lt;=$D$18)),1,IF(AND((A60&gt;$D$16),(A60&lt;$D$17)),((A60-$D$16)/($D$17-$D$16)),IF(AND((A60&gt;$D$18),(A60&lt;$D$19)),((A60-$D$19)/($D$18-$D$19)),0)))</f>
        <v>0.542857142857143</v>
      </c>
      <c r="Q60" s="4" t="n">
        <f aca="false">EXP(-(((A60-$D$32)^2)/(2*$D$33^2)))</f>
        <v>0.300817954357276</v>
      </c>
      <c r="R60" s="4" t="n">
        <f aca="false">1/(1+ABS((A60-$D$48)/$D$46)^(2*$D$47))</f>
        <v>0.856331426842716</v>
      </c>
      <c r="S60" s="4" t="n">
        <f aca="false">1/(1+EXP(-$D$60*(A60-$D$61)))</f>
        <v>5.05653109265044E-008</v>
      </c>
      <c r="T60" s="4" t="n">
        <f aca="false">IF(A60&lt;=$D$74,0,IF(AND(A60&gt;=$D$74,A60&lt;=$D$76),2*(((A60-$D$74)/($D$75-$D$74))^2),IF(AND(A60&gt;=$D$76,A60&lt;=$D$75),1-2*((($D$75-A60)/($D$75-$D$74))^2),1)))</f>
        <v>0.0128</v>
      </c>
      <c r="U60" s="4" t="n">
        <f aca="false">IF(A60&lt;=$D$89,1,IF(AND(A60&gt;=$D$89,A60&lt;=$D$91),1-2*(((A60-$D$89)/($D$90-$D$89))^2),IF(AND(A60&gt;=$D$91,A60&lt;=$D$90),2*((($D$90-A60)/($D$90-$D$89))^2),0)))</f>
        <v>0.9872</v>
      </c>
    </row>
    <row r="61" customFormat="false" ht="14.25" hidden="false" customHeight="false" outlineLevel="0" collapsed="false">
      <c r="A61" s="4" t="n">
        <v>5.9</v>
      </c>
      <c r="B61" s="5"/>
      <c r="C61" s="4" t="s">
        <v>11</v>
      </c>
      <c r="D61" s="4" t="n">
        <v>10</v>
      </c>
      <c r="O61" s="4" t="n">
        <f aca="false">IF(OR((A61&lt;=$D$3),(A61&gt;=$D$5)),0,IF(A61=$D$4,1,IF(AND((A61&gt;$D$3),(A61&lt;$D$4)),((A61-$D$3)/($D$4-$D$3)),((A61-$D$5)/($D$4-$D$5)))))</f>
        <v>0.633333333333333</v>
      </c>
      <c r="P61" s="4" t="n">
        <f aca="false">IF(AND((A61&gt;=$D$17),(A61&lt;=$D$18)),1,IF(AND((A61&gt;$D$16),(A61&lt;$D$17)),((A61-$D$16)/($D$17-$D$16)),IF(AND((A61&gt;$D$18),(A61&lt;$D$19)),((A61-$D$19)/($D$18-$D$19)),0)))</f>
        <v>0.557142857142857</v>
      </c>
      <c r="Q61" s="4" t="n">
        <f aca="false">EXP(-(((A61-$D$32)^2)/(2*$D$33^2)))</f>
        <v>0.312605739699655</v>
      </c>
      <c r="R61" s="4" t="n">
        <f aca="false">1/(1+ABS((A61-$D$48)/$D$46)^(2*$D$47))</f>
        <v>0.884845464184119</v>
      </c>
      <c r="S61" s="4" t="n">
        <f aca="false">1/(1+EXP(-$D$60*(A61-$D$61)))</f>
        <v>7.54345778080666E-008</v>
      </c>
      <c r="T61" s="4" t="n">
        <f aca="false">IF(A61&lt;=$D$74,0,IF(AND(A61&gt;=$D$74,A61&lt;=$D$76),2*(((A61-$D$74)/($D$75-$D$74))^2),IF(AND(A61&gt;=$D$76,A61&lt;=$D$75),1-2*((($D$75-A61)/($D$75-$D$74))^2),1)))</f>
        <v>0.0162</v>
      </c>
      <c r="U61" s="4" t="n">
        <f aca="false">IF(A61&lt;=$D$89,1,IF(AND(A61&gt;=$D$89,A61&lt;=$D$91),1-2*(((A61-$D$89)/($D$90-$D$89))^2),IF(AND(A61&gt;=$D$91,A61&lt;=$D$90),2*((($D$90-A61)/($D$90-$D$89))^2),0)))</f>
        <v>0.9838</v>
      </c>
    </row>
    <row r="62" customFormat="false" ht="14.25" hidden="false" customHeight="false" outlineLevel="0" collapsed="false">
      <c r="A62" s="4" t="n">
        <v>6</v>
      </c>
      <c r="O62" s="4" t="n">
        <f aca="false">IF(OR((A62&lt;=$D$3),(A62&gt;=$D$5)),0,IF(A62=$D$4,1,IF(AND((A62&gt;$D$3),(A62&lt;$D$4)),((A62-$D$3)/($D$4-$D$3)),((A62-$D$5)/($D$4-$D$5)))))</f>
        <v>0.666666666666667</v>
      </c>
      <c r="P62" s="4" t="n">
        <f aca="false">IF(AND((A62&gt;=$D$17),(A62&lt;=$D$18)),1,IF(AND((A62&gt;$D$16),(A62&lt;$D$17)),((A62-$D$16)/($D$17-$D$16)),IF(AND((A62&gt;$D$18),(A62&lt;$D$19)),((A62-$D$19)/($D$18-$D$19)),0)))</f>
        <v>0.571428571428571</v>
      </c>
      <c r="Q62" s="4" t="n">
        <f aca="false">EXP(-(((A62-$D$32)^2)/(2*$D$33^2)))</f>
        <v>0.32465246735835</v>
      </c>
      <c r="R62" s="4" t="n">
        <f aca="false">1/(1+ABS((A62-$D$48)/$D$46)^(2*$D$47))</f>
        <v>0.908997600454943</v>
      </c>
      <c r="S62" s="4" t="n">
        <f aca="false">1/(1+EXP(-$D$60*(A62-$D$61)))</f>
        <v>1.12535162055095E-007</v>
      </c>
      <c r="T62" s="4" t="n">
        <f aca="false">IF(A62&lt;=$D$74,0,IF(AND(A62&gt;=$D$74,A62&lt;=$D$76),2*(((A62-$D$74)/($D$75-$D$74))^2),IF(AND(A62&gt;=$D$76,A62&lt;=$D$75),1-2*((($D$75-A62)/($D$75-$D$74))^2),1)))</f>
        <v>0.02</v>
      </c>
      <c r="U62" s="4" t="n">
        <f aca="false">IF(A62&lt;=$D$89,1,IF(AND(A62&gt;=$D$89,A62&lt;=$D$91),1-2*(((A62-$D$89)/($D$90-$D$89))^2),IF(AND(A62&gt;=$D$91,A62&lt;=$D$90),2*((($D$90-A62)/($D$90-$D$89))^2),0)))</f>
        <v>0.98</v>
      </c>
    </row>
    <row r="63" customFormat="false" ht="14.25" hidden="false" customHeight="false" outlineLevel="0" collapsed="false">
      <c r="A63" s="4" t="n">
        <v>6.1</v>
      </c>
      <c r="O63" s="4" t="n">
        <f aca="false">IF(OR((A63&lt;=$D$3),(A63&gt;=$D$5)),0,IF(A63=$D$4,1,IF(AND((A63&gt;$D$3),(A63&lt;$D$4)),((A63-$D$3)/($D$4-$D$3)),((A63-$D$5)/($D$4-$D$5)))))</f>
        <v>0.7</v>
      </c>
      <c r="P63" s="4" t="n">
        <f aca="false">IF(AND((A63&gt;=$D$17),(A63&lt;=$D$18)),1,IF(AND((A63&gt;$D$16),(A63&lt;$D$17)),((A63-$D$16)/($D$17-$D$16)),IF(AND((A63&gt;$D$18),(A63&lt;$D$19)),((A63-$D$19)/($D$18-$D$19)),0)))</f>
        <v>0.585714285714286</v>
      </c>
      <c r="Q63" s="4" t="n">
        <f aca="false">EXP(-(((A63-$D$32)^2)/(2*$D$33^2)))</f>
        <v>0.336952772297825</v>
      </c>
      <c r="R63" s="4" t="n">
        <f aca="false">1/(1+ABS((A63-$D$48)/$D$46)^(2*$D$47))</f>
        <v>0.929081754311828</v>
      </c>
      <c r="S63" s="4" t="n">
        <f aca="false">1/(1+EXP(-$D$60*(A63-$D$61)))</f>
        <v>1.67882724814952E-007</v>
      </c>
      <c r="T63" s="4" t="n">
        <f aca="false">IF(A63&lt;=$D$74,0,IF(AND(A63&gt;=$D$74,A63&lt;=$D$76),2*(((A63-$D$74)/($D$75-$D$74))^2),IF(AND(A63&gt;=$D$76,A63&lt;=$D$75),1-2*((($D$75-A63)/($D$75-$D$74))^2),1)))</f>
        <v>0.0242</v>
      </c>
      <c r="U63" s="4" t="n">
        <f aca="false">IF(A63&lt;=$D$89,1,IF(AND(A63&gt;=$D$89,A63&lt;=$D$91),1-2*(((A63-$D$89)/($D$90-$D$89))^2),IF(AND(A63&gt;=$D$91,A63&lt;=$D$90),2*((($D$90-A63)/($D$90-$D$89))^2),0)))</f>
        <v>0.9758</v>
      </c>
    </row>
    <row r="64" customFormat="false" ht="14.25" hidden="false" customHeight="false" outlineLevel="0" collapsed="false">
      <c r="A64" s="4" t="n">
        <v>6.2</v>
      </c>
      <c r="O64" s="4" t="n">
        <f aca="false">IF(OR((A64&lt;=$D$3),(A64&gt;=$D$5)),0,IF(A64=$D$4,1,IF(AND((A64&gt;$D$3),(A64&lt;$D$4)),((A64-$D$3)/($D$4-$D$3)),((A64-$D$5)/($D$4-$D$5)))))</f>
        <v>0.733333333333333</v>
      </c>
      <c r="P64" s="4" t="n">
        <f aca="false">IF(AND((A64&gt;=$D$17),(A64&lt;=$D$18)),1,IF(AND((A64&gt;$D$16),(A64&lt;$D$17)),((A64-$D$16)/($D$17-$D$16)),IF(AND((A64&gt;$D$18),(A64&lt;$D$19)),((A64-$D$19)/($D$18-$D$19)),0)))</f>
        <v>0.6</v>
      </c>
      <c r="Q64" s="4" t="n">
        <f aca="false">EXP(-(((A64-$D$32)^2)/(2*$D$33^2)))</f>
        <v>0.349500600199757</v>
      </c>
      <c r="R64" s="4" t="n">
        <f aca="false">1/(1+ABS((A64-$D$48)/$D$46)^(2*$D$47))</f>
        <v>0.945494144124566</v>
      </c>
      <c r="S64" s="4" t="n">
        <f aca="false">1/(1+EXP(-$D$60*(A64-$D$61)))</f>
        <v>2.50451574506755E-007</v>
      </c>
      <c r="T64" s="4" t="n">
        <f aca="false">IF(A64&lt;=$D$74,0,IF(AND(A64&gt;=$D$74,A64&lt;=$D$76),2*(((A64-$D$74)/($D$75-$D$74))^2),IF(AND(A64&gt;=$D$76,A64&lt;=$D$75),1-2*((($D$75-A64)/($D$75-$D$74))^2),1)))</f>
        <v>0.0288</v>
      </c>
      <c r="U64" s="4" t="n">
        <f aca="false">IF(A64&lt;=$D$89,1,IF(AND(A64&gt;=$D$89,A64&lt;=$D$91),1-2*(((A64-$D$89)/($D$90-$D$89))^2),IF(AND(A64&gt;=$D$91,A64&lt;=$D$90),2*((($D$90-A64)/($D$90-$D$89))^2),0)))</f>
        <v>0.9712</v>
      </c>
    </row>
    <row r="65" customFormat="false" ht="14.25" hidden="false" customHeight="false" outlineLevel="0" collapsed="false">
      <c r="A65" s="4" t="n">
        <v>6.3</v>
      </c>
      <c r="O65" s="4" t="n">
        <f aca="false">IF(OR((A65&lt;=$D$3),(A65&gt;=$D$5)),0,IF(A65=$D$4,1,IF(AND((A65&gt;$D$3),(A65&lt;$D$4)),((A65-$D$3)/($D$4-$D$3)),((A65-$D$5)/($D$4-$D$5)))))</f>
        <v>0.766666666666667</v>
      </c>
      <c r="P65" s="4" t="n">
        <f aca="false">IF(AND((A65&gt;=$D$17),(A65&lt;=$D$18)),1,IF(AND((A65&gt;$D$16),(A65&lt;$D$17)),((A65-$D$16)/($D$17-$D$16)),IF(AND((A65&gt;$D$18),(A65&lt;$D$19)),((A65-$D$19)/($D$18-$D$19)),0)))</f>
        <v>0.614285714285714</v>
      </c>
      <c r="Q65" s="4" t="n">
        <f aca="false">EXP(-(((A65-$D$32)^2)/(2*$D$33^2)))</f>
        <v>0.362289196766756</v>
      </c>
      <c r="R65" s="4" t="n">
        <f aca="false">1/(1+ABS((A65-$D$48)/$D$46)^(2*$D$47))</f>
        <v>0.958685149768035</v>
      </c>
      <c r="S65" s="4" t="n">
        <f aca="false">1/(1+EXP(-$D$60*(A65-$D$61)))</f>
        <v>3.73629798389248E-007</v>
      </c>
      <c r="T65" s="4" t="n">
        <f aca="false">IF(A65&lt;=$D$74,0,IF(AND(A65&gt;=$D$74,A65&lt;=$D$76),2*(((A65-$D$74)/($D$75-$D$74))^2),IF(AND(A65&gt;=$D$76,A65&lt;=$D$75),1-2*((($D$75-A65)/($D$75-$D$74))^2),1)))</f>
        <v>0.0338</v>
      </c>
      <c r="U65" s="4" t="n">
        <f aca="false">IF(A65&lt;=$D$89,1,IF(AND(A65&gt;=$D$89,A65&lt;=$D$91),1-2*(((A65-$D$89)/($D$90-$D$89))^2),IF(AND(A65&gt;=$D$91,A65&lt;=$D$90),2*((($D$90-A65)/($D$90-$D$89))^2),0)))</f>
        <v>0.9662</v>
      </c>
    </row>
    <row r="66" customFormat="false" ht="14.25" hidden="false" customHeight="false" outlineLevel="0" collapsed="false">
      <c r="A66" s="4" t="n">
        <v>6.4</v>
      </c>
      <c r="O66" s="4" t="n">
        <f aca="false">IF(OR((A66&lt;=$D$3),(A66&gt;=$D$5)),0,IF(A66=$D$4,1,IF(AND((A66&gt;$D$3),(A66&lt;$D$4)),((A66-$D$3)/($D$4-$D$3)),((A66-$D$5)/($D$4-$D$5)))))</f>
        <v>0.8</v>
      </c>
      <c r="P66" s="4" t="n">
        <f aca="false">IF(AND((A66&gt;=$D$17),(A66&lt;=$D$18)),1,IF(AND((A66&gt;$D$16),(A66&lt;$D$17)),((A66-$D$16)/($D$17-$D$16)),IF(AND((A66&gt;$D$18),(A66&lt;$D$19)),((A66-$D$19)/($D$18-$D$19)),0)))</f>
        <v>0.628571428571429</v>
      </c>
      <c r="Q66" s="4" t="n">
        <f aca="false">EXP(-(((A66-$D$32)^2)/(2*$D$33^2)))</f>
        <v>0.3753110988514</v>
      </c>
      <c r="R66" s="4" t="n">
        <f aca="false">1/(1+ABS((A66-$D$48)/$D$46)^(2*$D$47))</f>
        <v>0.969119509521972</v>
      </c>
      <c r="S66" s="4" t="n">
        <f aca="false">1/(1+EXP(-$D$60*(A66-$D$61)))</f>
        <v>5.5739005858561E-007</v>
      </c>
      <c r="T66" s="4" t="n">
        <f aca="false">IF(A66&lt;=$D$74,0,IF(AND(A66&gt;=$D$74,A66&lt;=$D$76),2*(((A66-$D$74)/($D$75-$D$74))^2),IF(AND(A66&gt;=$D$76,A66&lt;=$D$75),1-2*((($D$75-A66)/($D$75-$D$74))^2),1)))</f>
        <v>0.0392</v>
      </c>
      <c r="U66" s="4" t="n">
        <f aca="false">IF(A66&lt;=$D$89,1,IF(AND(A66&gt;=$D$89,A66&lt;=$D$91),1-2*(((A66-$D$89)/($D$90-$D$89))^2),IF(AND(A66&gt;=$D$91,A66&lt;=$D$90),2*((($D$90-A66)/($D$90-$D$89))^2),0)))</f>
        <v>0.9608</v>
      </c>
    </row>
    <row r="67" customFormat="false" ht="14.25" hidden="false" customHeight="false" outlineLevel="0" collapsed="false">
      <c r="A67" s="4" t="n">
        <v>6.5</v>
      </c>
      <c r="O67" s="4" t="n">
        <f aca="false">IF(OR((A67&lt;=$D$3),(A67&gt;=$D$5)),0,IF(A67=$D$4,1,IF(AND((A67&gt;$D$3),(A67&lt;$D$4)),((A67-$D$3)/($D$4-$D$3)),((A67-$D$5)/($D$4-$D$5)))))</f>
        <v>0.833333333333333</v>
      </c>
      <c r="P67" s="4" t="n">
        <f aca="false">IF(AND((A67&gt;=$D$17),(A67&lt;=$D$18)),1,IF(AND((A67&gt;$D$16),(A67&lt;$D$17)),((A67-$D$16)/($D$17-$D$16)),IF(AND((A67&gt;$D$18),(A67&lt;$D$19)),((A67-$D$19)/($D$18-$D$19)),0)))</f>
        <v>0.642857142857143</v>
      </c>
      <c r="Q67" s="4" t="n">
        <f aca="false">EXP(-(((A67-$D$32)^2)/(2*$D$33^2)))</f>
        <v>0.388558127512364</v>
      </c>
      <c r="R67" s="4" t="n">
        <f aca="false">1/(1+ABS((A67-$D$48)/$D$46)^(2*$D$47))</f>
        <v>0.977246702133367</v>
      </c>
      <c r="S67" s="4" t="n">
        <f aca="false">1/(1+EXP(-$D$60*(A67-$D$61)))</f>
        <v>8.31528027664132E-007</v>
      </c>
      <c r="T67" s="4" t="n">
        <f aca="false">IF(A67&lt;=$D$74,0,IF(AND(A67&gt;=$D$74,A67&lt;=$D$76),2*(((A67-$D$74)/($D$75-$D$74))^2),IF(AND(A67&gt;=$D$76,A67&lt;=$D$75),1-2*((($D$75-A67)/($D$75-$D$74))^2),1)))</f>
        <v>0.045</v>
      </c>
      <c r="U67" s="4" t="n">
        <f aca="false">IF(A67&lt;=$D$89,1,IF(AND(A67&gt;=$D$89,A67&lt;=$D$91),1-2*(((A67-$D$89)/($D$90-$D$89))^2),IF(AND(A67&gt;=$D$91,A67&lt;=$D$90),2*((($D$90-A67)/($D$90-$D$89))^2),0)))</f>
        <v>0.955</v>
      </c>
    </row>
    <row r="68" customFormat="false" ht="14.25" hidden="false" customHeight="false" outlineLevel="0" collapsed="false">
      <c r="A68" s="4" t="n">
        <v>6.6</v>
      </c>
      <c r="O68" s="4" t="n">
        <f aca="false">IF(OR((A68&lt;=$D$3),(A68&gt;=$D$5)),0,IF(A68=$D$4,1,IF(AND((A68&gt;$D$3),(A68&lt;$D$4)),((A68-$D$3)/($D$4-$D$3)),((A68-$D$5)/($D$4-$D$5)))))</f>
        <v>0.866666666666667</v>
      </c>
      <c r="P68" s="4" t="n">
        <f aca="false">IF(AND((A68&gt;=$D$17),(A68&lt;=$D$18)),1,IF(AND((A68&gt;$D$16),(A68&lt;$D$17)),((A68-$D$16)/($D$17-$D$16)),IF(AND((A68&gt;$D$18),(A68&lt;$D$19)),((A68-$D$19)/($D$18-$D$19)),0)))</f>
        <v>0.657142857142857</v>
      </c>
      <c r="Q68" s="4" t="n">
        <f aca="false">EXP(-(((A68-$D$32)^2)/(2*$D$33^2)))</f>
        <v>0.402021383094655</v>
      </c>
      <c r="R68" s="4" t="n">
        <f aca="false">1/(1+ABS((A68-$D$48)/$D$46)^(2*$D$47))</f>
        <v>0.98348129088135</v>
      </c>
      <c r="S68" s="4" t="n">
        <f aca="false">1/(1+EXP(-$D$60*(A68-$D$61)))</f>
        <v>1.24049354113058E-006</v>
      </c>
      <c r="T68" s="4" t="n">
        <f aca="false">IF(A68&lt;=$D$74,0,IF(AND(A68&gt;=$D$74,A68&lt;=$D$76),2*(((A68-$D$74)/($D$75-$D$74))^2),IF(AND(A68&gt;=$D$76,A68&lt;=$D$75),1-2*((($D$75-A68)/($D$75-$D$74))^2),1)))</f>
        <v>0.0512</v>
      </c>
      <c r="U68" s="4" t="n">
        <f aca="false">IF(A68&lt;=$D$89,1,IF(AND(A68&gt;=$D$89,A68&lt;=$D$91),1-2*(((A68-$D$89)/($D$90-$D$89))^2),IF(AND(A68&gt;=$D$91,A68&lt;=$D$90),2*((($D$90-A68)/($D$90-$D$89))^2),0)))</f>
        <v>0.9488</v>
      </c>
    </row>
    <row r="69" customFormat="false" ht="14.25" hidden="false" customHeight="false" outlineLevel="0" collapsed="false">
      <c r="A69" s="4" t="n">
        <v>6.7</v>
      </c>
      <c r="O69" s="4" t="n">
        <f aca="false">IF(OR((A69&lt;=$D$3),(A69&gt;=$D$5)),0,IF(A69=$D$4,1,IF(AND((A69&gt;$D$3),(A69&lt;$D$4)),((A69-$D$3)/($D$4-$D$3)),((A69-$D$5)/($D$4-$D$5)))))</f>
        <v>0.9</v>
      </c>
      <c r="P69" s="4" t="n">
        <f aca="false">IF(AND((A69&gt;=$D$17),(A69&lt;=$D$18)),1,IF(AND((A69&gt;$D$16),(A69&lt;$D$17)),((A69-$D$16)/($D$17-$D$16)),IF(AND((A69&gt;$D$18),(A69&lt;$D$19)),((A69-$D$19)/($D$18-$D$19)),0)))</f>
        <v>0.671428571428572</v>
      </c>
      <c r="Q69" s="4" t="n">
        <f aca="false">EXP(-(((A69-$D$32)^2)/(2*$D$33^2)))</f>
        <v>0.415691242425427</v>
      </c>
      <c r="R69" s="4" t="n">
        <f aca="false">1/(1+ABS((A69-$D$48)/$D$46)^(2*$D$47))</f>
        <v>0.988191791859872</v>
      </c>
      <c r="S69" s="4" t="n">
        <f aca="false">1/(1+EXP(-$D$60*(A69-$D$61)))</f>
        <v>1.85059777286345E-006</v>
      </c>
      <c r="T69" s="4" t="n">
        <f aca="false">IF(A69&lt;=$D$74,0,IF(AND(A69&gt;=$D$74,A69&lt;=$D$76),2*(((A69-$D$74)/($D$75-$D$74))^2),IF(AND(A69&gt;=$D$76,A69&lt;=$D$75),1-2*((($D$75-A69)/($D$75-$D$74))^2),1)))</f>
        <v>0.0578</v>
      </c>
      <c r="U69" s="4" t="n">
        <f aca="false">IF(A69&lt;=$D$89,1,IF(AND(A69&gt;=$D$89,A69&lt;=$D$91),1-2*(((A69-$D$89)/($D$90-$D$89))^2),IF(AND(A69&gt;=$D$91,A69&lt;=$D$90),2*((($D$90-A69)/($D$90-$D$89))^2),0)))</f>
        <v>0.9422</v>
      </c>
    </row>
    <row r="70" customFormat="false" ht="14.25" hidden="false" customHeight="false" outlineLevel="0" collapsed="false">
      <c r="A70" s="4" t="n">
        <v>6.8</v>
      </c>
      <c r="O70" s="4" t="n">
        <f aca="false">IF(OR((A70&lt;=$D$3),(A70&gt;=$D$5)),0,IF(A70=$D$4,1,IF(AND((A70&gt;$D$3),(A70&lt;$D$4)),((A70-$D$3)/($D$4-$D$3)),((A70-$D$5)/($D$4-$D$5)))))</f>
        <v>0.933333333333333</v>
      </c>
      <c r="P70" s="4" t="n">
        <f aca="false">IF(AND((A70&gt;=$D$17),(A70&lt;=$D$18)),1,IF(AND((A70&gt;$D$16),(A70&lt;$D$17)),((A70-$D$16)/($D$17-$D$16)),IF(AND((A70&gt;$D$18),(A70&lt;$D$19)),((A70-$D$19)/($D$18-$D$19)),0)))</f>
        <v>0.685714285714286</v>
      </c>
      <c r="Q70" s="4" t="n">
        <f aca="false">EXP(-(((A70-$D$32)^2)/(2*$D$33^2)))</f>
        <v>0.429557358210739</v>
      </c>
      <c r="R70" s="4" t="n">
        <f aca="false">1/(1+ABS((A70-$D$48)/$D$46)^(2*$D$47))</f>
        <v>0.99169613771978</v>
      </c>
      <c r="S70" s="4" t="n">
        <f aca="false">1/(1+EXP(-$D$60*(A70-$D$61)))</f>
        <v>2.76076495019305E-006</v>
      </c>
      <c r="T70" s="4" t="n">
        <f aca="false">IF(A70&lt;=$D$74,0,IF(AND(A70&gt;=$D$74,A70&lt;=$D$76),2*(((A70-$D$74)/($D$75-$D$74))^2),IF(AND(A70&gt;=$D$76,A70&lt;=$D$75),1-2*((($D$75-A70)/($D$75-$D$74))^2),1)))</f>
        <v>0.0648</v>
      </c>
      <c r="U70" s="4" t="n">
        <f aca="false">IF(A70&lt;=$D$89,1,IF(AND(A70&gt;=$D$89,A70&lt;=$D$91),1-2*(((A70-$D$89)/($D$90-$D$89))^2),IF(AND(A70&gt;=$D$91,A70&lt;=$D$90),2*((($D$90-A70)/($D$90-$D$89))^2),0)))</f>
        <v>0.9352</v>
      </c>
    </row>
    <row r="71" customFormat="false" ht="14.25" hidden="false" customHeight="false" outlineLevel="0" collapsed="false">
      <c r="A71" s="4" t="n">
        <v>6.9</v>
      </c>
      <c r="O71" s="4" t="n">
        <f aca="false">IF(OR((A71&lt;=$D$3),(A71&gt;=$D$5)),0,IF(A71=$D$4,1,IF(AND((A71&gt;$D$3),(A71&lt;$D$4)),((A71-$D$3)/($D$4-$D$3)),((A71-$D$5)/($D$4-$D$5)))))</f>
        <v>0.966666666666667</v>
      </c>
      <c r="P71" s="4" t="n">
        <f aca="false">IF(AND((A71&gt;=$D$17),(A71&lt;=$D$18)),1,IF(AND((A71&gt;$D$16),(A71&lt;$D$17)),((A71-$D$16)/($D$17-$D$16)),IF(AND((A71&gt;$D$18),(A71&lt;$D$19)),((A71-$D$19)/($D$18-$D$19)),0)))</f>
        <v>0.7</v>
      </c>
      <c r="Q71" s="4" t="n">
        <f aca="false">EXP(-(((A71-$D$32)^2)/(2*$D$33^2)))</f>
        <v>0.443608660711772</v>
      </c>
      <c r="R71" s="4" t="n">
        <f aca="false">1/(1+ABS((A71-$D$48)/$D$46)^(2*$D$47))</f>
        <v>0.994261806567715</v>
      </c>
      <c r="S71" s="4" t="n">
        <f aca="false">1/(1+EXP(-$D$60*(A71-$D$61)))</f>
        <v>4.11857174483264E-006</v>
      </c>
      <c r="T71" s="4" t="n">
        <f aca="false">IF(A71&lt;=$D$74,0,IF(AND(A71&gt;=$D$74,A71&lt;=$D$76),2*(((A71-$D$74)/($D$75-$D$74))^2),IF(AND(A71&gt;=$D$76,A71&lt;=$D$75),1-2*((($D$75-A71)/($D$75-$D$74))^2),1)))</f>
        <v>0.0722</v>
      </c>
      <c r="U71" s="4" t="n">
        <f aca="false">IF(A71&lt;=$D$89,1,IF(AND(A71&gt;=$D$89,A71&lt;=$D$91),1-2*(((A71-$D$89)/($D$90-$D$89))^2),IF(AND(A71&gt;=$D$91,A71&lt;=$D$90),2*((($D$90-A71)/($D$90-$D$89))^2),0)))</f>
        <v>0.9278</v>
      </c>
    </row>
    <row r="72" customFormat="false" ht="14.25" hidden="false" customHeight="false" outlineLevel="0" collapsed="false">
      <c r="A72" s="4" t="n">
        <v>7</v>
      </c>
      <c r="C72" s="2"/>
      <c r="D72" s="2"/>
      <c r="O72" s="4" t="n">
        <f aca="false">IF(OR((A72&lt;=$D$3),(A72&gt;=$D$5)),0,IF(A72=$D$4,1,IF(AND((A72&gt;$D$3),(A72&lt;$D$4)),((A72-$D$3)/($D$4-$D$3)),((A72-$D$5)/($D$4-$D$5)))))</f>
        <v>1</v>
      </c>
      <c r="P72" s="4" t="n">
        <f aca="false">IF(AND((A72&gt;=$D$17),(A72&lt;=$D$18)),1,IF(AND((A72&gt;$D$16),(A72&lt;$D$17)),((A72-$D$16)/($D$17-$D$16)),IF(AND((A72&gt;$D$18),(A72&lt;$D$19)),((A72-$D$19)/($D$18-$D$19)),0)))</f>
        <v>0.714285714285714</v>
      </c>
      <c r="Q72" s="4" t="n">
        <f aca="false">EXP(-(((A72-$D$32)^2)/(2*$D$33^2)))</f>
        <v>0.457833361771614</v>
      </c>
      <c r="R72" s="4" t="n">
        <f aca="false">1/(1+ABS((A72-$D$48)/$D$46)^(2*$D$47))</f>
        <v>0.996108949416342</v>
      </c>
      <c r="S72" s="4" t="n">
        <f aca="false">1/(1+EXP(-$D$60*(A72-$D$61)))</f>
        <v>6.14417460221472E-006</v>
      </c>
      <c r="T72" s="4" t="n">
        <f aca="false">IF(A72&lt;=$D$74,0,IF(AND(A72&gt;=$D$74,A72&lt;=$D$76),2*(((A72-$D$74)/($D$75-$D$74))^2),IF(AND(A72&gt;=$D$76,A72&lt;=$D$75),1-2*((($D$75-A72)/($D$75-$D$74))^2),1)))</f>
        <v>0.08</v>
      </c>
      <c r="U72" s="4" t="n">
        <f aca="false">IF(A72&lt;=$D$89,1,IF(AND(A72&gt;=$D$89,A72&lt;=$D$91),1-2*(((A72-$D$89)/($D$90-$D$89))^2),IF(AND(A72&gt;=$D$91,A72&lt;=$D$90),2*((($D$90-A72)/($D$90-$D$89))^2),0)))</f>
        <v>0.92</v>
      </c>
    </row>
    <row r="73" customFormat="false" ht="14.25" hidden="false" customHeight="false" outlineLevel="0" collapsed="false">
      <c r="A73" s="4" t="n">
        <v>7.1</v>
      </c>
      <c r="B73" s="5"/>
      <c r="C73" s="6" t="s">
        <v>19</v>
      </c>
      <c r="D73" s="6"/>
      <c r="O73" s="4" t="n">
        <f aca="false">IF(OR((A73&lt;=$D$3),(A73&gt;=$D$5)),0,IF(A73=$D$4,1,IF(AND((A73&gt;$D$3),(A73&lt;$D$4)),((A73-$D$3)/($D$4-$D$3)),((A73-$D$5)/($D$4-$D$5)))))</f>
        <v>0.966666666666667</v>
      </c>
      <c r="P73" s="4" t="n">
        <f aca="false">IF(AND((A73&gt;=$D$17),(A73&lt;=$D$18)),1,IF(AND((A73&gt;$D$16),(A73&lt;$D$17)),((A73-$D$16)/($D$17-$D$16)),IF(AND((A73&gt;$D$18),(A73&lt;$D$19)),((A73-$D$19)/($D$18-$D$19)),0)))</f>
        <v>0.728571428571429</v>
      </c>
      <c r="Q73" s="4" t="n">
        <f aca="false">EXP(-(((A73-$D$32)^2)/(2*$D$33^2)))</f>
        <v>0.472218961255654</v>
      </c>
      <c r="R73" s="4" t="n">
        <f aca="false">1/(1+ABS((A73-$D$48)/$D$46)^(2*$D$47))</f>
        <v>0.997415212381358</v>
      </c>
      <c r="S73" s="4" t="n">
        <f aca="false">1/(1+EXP(-$D$60*(A73-$D$61)))</f>
        <v>9.16600371985332E-006</v>
      </c>
      <c r="T73" s="4" t="n">
        <f aca="false">IF(A73&lt;=$D$74,0,IF(AND(A73&gt;=$D$74,A73&lt;=$D$76),2*(((A73-$D$74)/($D$75-$D$74))^2),IF(AND(A73&gt;=$D$76,A73&lt;=$D$75),1-2*((($D$75-A73)/($D$75-$D$74))^2),1)))</f>
        <v>0.0882</v>
      </c>
      <c r="U73" s="4" t="n">
        <f aca="false">IF(A73&lt;=$D$89,1,IF(AND(A73&gt;=$D$89,A73&lt;=$D$91),1-2*(((A73-$D$89)/($D$90-$D$89))^2),IF(AND(A73&gt;=$D$91,A73&lt;=$D$90),2*((($D$90-A73)/($D$90-$D$89))^2),0)))</f>
        <v>0.9118</v>
      </c>
    </row>
    <row r="74" customFormat="false" ht="14.25" hidden="false" customHeight="false" outlineLevel="0" collapsed="false">
      <c r="A74" s="4" t="n">
        <v>7.2</v>
      </c>
      <c r="B74" s="5"/>
      <c r="C74" s="4" t="s">
        <v>9</v>
      </c>
      <c r="D74" s="4" t="n">
        <v>5</v>
      </c>
      <c r="O74" s="4" t="n">
        <f aca="false">IF(OR((A74&lt;=$D$3),(A74&gt;=$D$5)),0,IF(A74=$D$4,1,IF(AND((A74&gt;$D$3),(A74&lt;$D$4)),((A74-$D$3)/($D$4-$D$3)),((A74-$D$5)/($D$4-$D$5)))))</f>
        <v>0.933333333333333</v>
      </c>
      <c r="P74" s="4" t="n">
        <f aca="false">IF(AND((A74&gt;=$D$17),(A74&lt;=$D$18)),1,IF(AND((A74&gt;$D$16),(A74&lt;$D$17)),((A74-$D$16)/($D$17-$D$16)),IF(AND((A74&gt;$D$18),(A74&lt;$D$19)),((A74-$D$19)/($D$18-$D$19)),0)))</f>
        <v>0.742857142857143</v>
      </c>
      <c r="Q74" s="4" t="n">
        <f aca="false">EXP(-(((A74-$D$32)^2)/(2*$D$33^2)))</f>
        <v>0.486752255959972</v>
      </c>
      <c r="R74" s="4" t="n">
        <f aca="false">1/(1+ABS((A74-$D$48)/$D$46)^(2*$D$47))</f>
        <v>0.998321310198887</v>
      </c>
      <c r="S74" s="4" t="n">
        <f aca="false">1/(1+EXP(-$D$60*(A74-$D$61)))</f>
        <v>1.36740090845997E-005</v>
      </c>
      <c r="T74" s="4" t="n">
        <f aca="false">IF(A74&lt;=$D$74,0,IF(AND(A74&gt;=$D$74,A74&lt;=$D$76),2*(((A74-$D$74)/($D$75-$D$74))^2),IF(AND(A74&gt;=$D$76,A74&lt;=$D$75),1-2*((($D$75-A74)/($D$75-$D$74))^2),1)))</f>
        <v>0.0968</v>
      </c>
      <c r="U74" s="4" t="n">
        <f aca="false">IF(A74&lt;=$D$89,1,IF(AND(A74&gt;=$D$89,A74&lt;=$D$91),1-2*(((A74-$D$89)/($D$90-$D$89))^2),IF(AND(A74&gt;=$D$91,A74&lt;=$D$90),2*((($D$90-A74)/($D$90-$D$89))^2),0)))</f>
        <v>0.9032</v>
      </c>
    </row>
    <row r="75" customFormat="false" ht="14.25" hidden="false" customHeight="false" outlineLevel="0" collapsed="false">
      <c r="A75" s="4" t="n">
        <v>7.3</v>
      </c>
      <c r="B75" s="5"/>
      <c r="C75" s="4" t="s">
        <v>11</v>
      </c>
      <c r="D75" s="4" t="n">
        <v>15</v>
      </c>
      <c r="O75" s="4" t="n">
        <f aca="false">IF(OR((A75&lt;=$D$3),(A75&gt;=$D$5)),0,IF(A75=$D$4,1,IF(AND((A75&gt;$D$3),(A75&lt;$D$4)),((A75-$D$3)/($D$4-$D$3)),((A75-$D$5)/($D$4-$D$5)))))</f>
        <v>0.9</v>
      </c>
      <c r="P75" s="4" t="n">
        <f aca="false">IF(AND((A75&gt;=$D$17),(A75&lt;=$D$18)),1,IF(AND((A75&gt;$D$16),(A75&lt;$D$17)),((A75-$D$16)/($D$17-$D$16)),IF(AND((A75&gt;$D$18),(A75&lt;$D$19)),((A75-$D$19)/($D$18-$D$19)),0)))</f>
        <v>0.757142857142857</v>
      </c>
      <c r="Q75" s="4" t="n">
        <f aca="false">EXP(-(((A75-$D$32)^2)/(2*$D$33^2)))</f>
        <v>0.50141935103294</v>
      </c>
      <c r="R75" s="4" t="n">
        <f aca="false">1/(1+ABS((A75-$D$48)/$D$46)^(2*$D$47))</f>
        <v>0.998936715663547</v>
      </c>
      <c r="S75" s="4" t="n">
        <f aca="false">1/(1+EXP(-$D$60*(A75-$D$61)))</f>
        <v>2.03990872799214E-005</v>
      </c>
      <c r="T75" s="4" t="n">
        <f aca="false">IF(A75&lt;=$D$74,0,IF(AND(A75&gt;=$D$74,A75&lt;=$D$76),2*(((A75-$D$74)/($D$75-$D$74))^2),IF(AND(A75&gt;=$D$76,A75&lt;=$D$75),1-2*((($D$75-A75)/($D$75-$D$74))^2),1)))</f>
        <v>0.1058</v>
      </c>
      <c r="U75" s="4" t="n">
        <f aca="false">IF(A75&lt;=$D$89,1,IF(AND(A75&gt;=$D$89,A75&lt;=$D$91),1-2*(((A75-$D$89)/($D$90-$D$89))^2),IF(AND(A75&gt;=$D$91,A75&lt;=$D$90),2*((($D$90-A75)/($D$90-$D$89))^2),0)))</f>
        <v>0.8942</v>
      </c>
    </row>
    <row r="76" customFormat="false" ht="14.25" hidden="false" customHeight="false" outlineLevel="0" collapsed="false">
      <c r="A76" s="4" t="n">
        <v>7.4</v>
      </c>
      <c r="B76" s="5"/>
      <c r="C76" s="4" t="s">
        <v>10</v>
      </c>
      <c r="D76" s="4" t="n">
        <f aca="false">(D74+D75)/2</f>
        <v>10</v>
      </c>
      <c r="O76" s="4" t="n">
        <f aca="false">IF(OR((A76&lt;=$D$3),(A76&gt;=$D$5)),0,IF(A76=$D$4,1,IF(AND((A76&gt;$D$3),(A76&lt;$D$4)),((A76-$D$3)/($D$4-$D$3)),((A76-$D$5)/($D$4-$D$5)))))</f>
        <v>0.866666666666667</v>
      </c>
      <c r="P76" s="4" t="n">
        <f aca="false">IF(AND((A76&gt;=$D$17),(A76&lt;=$D$18)),1,IF(AND((A76&gt;$D$16),(A76&lt;$D$17)),((A76-$D$16)/($D$17-$D$16)),IF(AND((A76&gt;$D$18),(A76&lt;$D$19)),((A76-$D$19)/($D$18-$D$19)),0)))</f>
        <v>0.771428571428572</v>
      </c>
      <c r="Q76" s="4" t="n">
        <f aca="false">EXP(-(((A76-$D$32)^2)/(2*$D$33^2)))</f>
        <v>0.516205673945496</v>
      </c>
      <c r="R76" s="4" t="n">
        <f aca="false">1/(1+ABS((A76-$D$48)/$D$46)^(2*$D$47))</f>
        <v>0.999345069215439</v>
      </c>
      <c r="S76" s="4" t="n">
        <f aca="false">1/(1+EXP(-$D$60*(A76-$D$61)))</f>
        <v>3.04315569005654E-005</v>
      </c>
      <c r="T76" s="4" t="n">
        <f aca="false">IF(A76&lt;=$D$74,0,IF(AND(A76&gt;=$D$74,A76&lt;=$D$76),2*(((A76-$D$74)/($D$75-$D$74))^2),IF(AND(A76&gt;=$D$76,A76&lt;=$D$75),1-2*((($D$75-A76)/($D$75-$D$74))^2),1)))</f>
        <v>0.1152</v>
      </c>
      <c r="U76" s="4" t="n">
        <f aca="false">IF(A76&lt;=$D$89,1,IF(AND(A76&gt;=$D$89,A76&lt;=$D$91),1-2*(((A76-$D$89)/($D$90-$D$89))^2),IF(AND(A76&gt;=$D$91,A76&lt;=$D$90),2*((($D$90-A76)/($D$90-$D$89))^2),0)))</f>
        <v>0.8848</v>
      </c>
    </row>
    <row r="77" customFormat="false" ht="14.25" hidden="false" customHeight="false" outlineLevel="0" collapsed="false">
      <c r="A77" s="4" t="n">
        <v>7.5</v>
      </c>
      <c r="O77" s="4" t="n">
        <f aca="false">IF(OR((A77&lt;=$D$3),(A77&gt;=$D$5)),0,IF(A77=$D$4,1,IF(AND((A77&gt;$D$3),(A77&lt;$D$4)),((A77-$D$3)/($D$4-$D$3)),((A77-$D$5)/($D$4-$D$5)))))</f>
        <v>0.833333333333333</v>
      </c>
      <c r="P77" s="4" t="n">
        <f aca="false">IF(AND((A77&gt;=$D$17),(A77&lt;=$D$18)),1,IF(AND((A77&gt;$D$16),(A77&lt;$D$17)),((A77-$D$16)/($D$17-$D$16)),IF(AND((A77&gt;$D$18),(A77&lt;$D$19)),((A77-$D$19)/($D$18-$D$19)),0)))</f>
        <v>0.785714285714286</v>
      </c>
      <c r="Q77" s="4" t="n">
        <f aca="false">EXP(-(((A77-$D$32)^2)/(2*$D$33^2)))</f>
        <v>0.531095991035345</v>
      </c>
      <c r="R77" s="4" t="n">
        <f aca="false">1/(1+ABS((A77-$D$48)/$D$46)^(2*$D$47))</f>
        <v>0.99960908679852</v>
      </c>
      <c r="S77" s="4" t="n">
        <f aca="false">1/(1+EXP(-$D$60*(A77-$D$61)))</f>
        <v>4.53978687024344E-005</v>
      </c>
      <c r="T77" s="4" t="n">
        <f aca="false">IF(A77&lt;=$D$74,0,IF(AND(A77&gt;=$D$74,A77&lt;=$D$76),2*(((A77-$D$74)/($D$75-$D$74))^2),IF(AND(A77&gt;=$D$76,A77&lt;=$D$75),1-2*((($D$75-A77)/($D$75-$D$74))^2),1)))</f>
        <v>0.125</v>
      </c>
      <c r="U77" s="4" t="n">
        <f aca="false">IF(A77&lt;=$D$89,1,IF(AND(A77&gt;=$D$89,A77&lt;=$D$91),1-2*(((A77-$D$89)/($D$90-$D$89))^2),IF(AND(A77&gt;=$D$91,A77&lt;=$D$90),2*((($D$90-A77)/($D$90-$D$89))^2),0)))</f>
        <v>0.875</v>
      </c>
    </row>
    <row r="78" customFormat="false" ht="14.25" hidden="false" customHeight="false" outlineLevel="0" collapsed="false">
      <c r="A78" s="4" t="n">
        <v>7.6</v>
      </c>
      <c r="O78" s="4" t="n">
        <f aca="false">IF(OR((A78&lt;=$D$3),(A78&gt;=$D$5)),0,IF(A78=$D$4,1,IF(AND((A78&gt;$D$3),(A78&lt;$D$4)),((A78-$D$3)/($D$4-$D$3)),((A78-$D$5)/($D$4-$D$5)))))</f>
        <v>0.8</v>
      </c>
      <c r="P78" s="4" t="n">
        <f aca="false">IF(AND((A78&gt;=$D$17),(A78&lt;=$D$18)),1,IF(AND((A78&gt;$D$16),(A78&lt;$D$17)),((A78-$D$16)/($D$17-$D$16)),IF(AND((A78&gt;$D$18),(A78&lt;$D$19)),((A78-$D$19)/($D$18-$D$19)),0)))</f>
        <v>0.8</v>
      </c>
      <c r="Q78" s="4" t="n">
        <f aca="false">EXP(-(((A78-$D$32)^2)/(2*$D$33^2)))</f>
        <v>0.546074426639709</v>
      </c>
      <c r="R78" s="4" t="n">
        <f aca="false">1/(1+ABS((A78-$D$48)/$D$46)^(2*$D$47))</f>
        <v>0.999774863158949</v>
      </c>
      <c r="S78" s="4" t="n">
        <f aca="false">1/(1+EXP(-$D$60*(A78-$D$61)))</f>
        <v>6.77241496197701E-005</v>
      </c>
      <c r="T78" s="4" t="n">
        <f aca="false">IF(A78&lt;=$D$74,0,IF(AND(A78&gt;=$D$74,A78&lt;=$D$76),2*(((A78-$D$74)/($D$75-$D$74))^2),IF(AND(A78&gt;=$D$76,A78&lt;=$D$75),1-2*((($D$75-A78)/($D$75-$D$74))^2),1)))</f>
        <v>0.1352</v>
      </c>
      <c r="U78" s="4" t="n">
        <f aca="false">IF(A78&lt;=$D$89,1,IF(AND(A78&gt;=$D$89,A78&lt;=$D$91),1-2*(((A78-$D$89)/($D$90-$D$89))^2),IF(AND(A78&gt;=$D$91,A78&lt;=$D$90),2*((($D$90-A78)/($D$90-$D$89))^2),0)))</f>
        <v>0.8648</v>
      </c>
    </row>
    <row r="79" customFormat="false" ht="14.25" hidden="false" customHeight="false" outlineLevel="0" collapsed="false">
      <c r="A79" s="4" t="n">
        <v>7.7</v>
      </c>
      <c r="O79" s="4" t="n">
        <f aca="false">IF(OR((A79&lt;=$D$3),(A79&gt;=$D$5)),0,IF(A79=$D$4,1,IF(AND((A79&gt;$D$3),(A79&lt;$D$4)),((A79-$D$3)/($D$4-$D$3)),((A79-$D$5)/($D$4-$D$5)))))</f>
        <v>0.766666666666667</v>
      </c>
      <c r="P79" s="4" t="n">
        <f aca="false">IF(AND((A79&gt;=$D$17),(A79&lt;=$D$18)),1,IF(AND((A79&gt;$D$16),(A79&lt;$D$17)),((A79-$D$16)/($D$17-$D$16)),IF(AND((A79&gt;$D$18),(A79&lt;$D$19)),((A79-$D$19)/($D$18-$D$19)),0)))</f>
        <v>0.814285714285714</v>
      </c>
      <c r="Q79" s="4" t="n">
        <f aca="false">EXP(-(((A79-$D$32)^2)/(2*$D$33^2)))</f>
        <v>0.561124484820174</v>
      </c>
      <c r="R79" s="4" t="n">
        <f aca="false">1/(1+ABS((A79-$D$48)/$D$46)^(2*$D$47))</f>
        <v>0.999875544860974</v>
      </c>
      <c r="S79" s="4" t="n">
        <f aca="false">1/(1+EXP(-$D$60*(A79-$D$61)))</f>
        <v>0.000101029193907773</v>
      </c>
      <c r="T79" s="4" t="n">
        <f aca="false">IF(A79&lt;=$D$74,0,IF(AND(A79&gt;=$D$74,A79&lt;=$D$76),2*(((A79-$D$74)/($D$75-$D$74))^2),IF(AND(A79&gt;=$D$76,A79&lt;=$D$75),1-2*((($D$75-A79)/($D$75-$D$74))^2),1)))</f>
        <v>0.1458</v>
      </c>
      <c r="U79" s="4" t="n">
        <f aca="false">IF(A79&lt;=$D$89,1,IF(AND(A79&gt;=$D$89,A79&lt;=$D$91),1-2*(((A79-$D$89)/($D$90-$D$89))^2),IF(AND(A79&gt;=$D$91,A79&lt;=$D$90),2*((($D$90-A79)/($D$90-$D$89))^2),0)))</f>
        <v>0.8542</v>
      </c>
    </row>
    <row r="80" customFormat="false" ht="14.25" hidden="false" customHeight="false" outlineLevel="0" collapsed="false">
      <c r="A80" s="4" t="n">
        <v>7.8</v>
      </c>
      <c r="O80" s="4" t="n">
        <f aca="false">IF(OR((A80&lt;=$D$3),(A80&gt;=$D$5)),0,IF(A80=$D$4,1,IF(AND((A80&gt;$D$3),(A80&lt;$D$4)),((A80-$D$3)/($D$4-$D$3)),((A80-$D$5)/($D$4-$D$5)))))</f>
        <v>0.733333333333333</v>
      </c>
      <c r="P80" s="4" t="n">
        <f aca="false">IF(AND((A80&gt;=$D$17),(A80&lt;=$D$18)),1,IF(AND((A80&gt;$D$16),(A80&lt;$D$17)),((A80-$D$16)/($D$17-$D$16)),IF(AND((A80&gt;$D$18),(A80&lt;$D$19)),((A80-$D$19)/($D$18-$D$19)),0)))</f>
        <v>0.828571428571429</v>
      </c>
      <c r="Q80" s="4" t="n">
        <f aca="false">EXP(-(((A80-$D$32)^2)/(2*$D$33^2)))</f>
        <v>0.5762290736718</v>
      </c>
      <c r="R80" s="4" t="n">
        <f aca="false">1/(1+ABS((A80-$D$48)/$D$46)^(2*$D$47))</f>
        <v>0.99993439430439</v>
      </c>
      <c r="S80" s="4" t="n">
        <f aca="false">1/(1+EXP(-$D$60*(A80-$D$61)))</f>
        <v>0.000150710358059757</v>
      </c>
      <c r="T80" s="4" t="n">
        <f aca="false">IF(A80&lt;=$D$74,0,IF(AND(A80&gt;=$D$74,A80&lt;=$D$76),2*(((A80-$D$74)/($D$75-$D$74))^2),IF(AND(A80&gt;=$D$76,A80&lt;=$D$75),1-2*((($D$75-A80)/($D$75-$D$74))^2),1)))</f>
        <v>0.1568</v>
      </c>
      <c r="U80" s="4" t="n">
        <f aca="false">IF(A80&lt;=$D$89,1,IF(AND(A80&gt;=$D$89,A80&lt;=$D$91),1-2*(((A80-$D$89)/($D$90-$D$89))^2),IF(AND(A80&gt;=$D$91,A80&lt;=$D$90),2*((($D$90-A80)/($D$90-$D$89))^2),0)))</f>
        <v>0.8432</v>
      </c>
    </row>
    <row r="81" customFormat="false" ht="14.25" hidden="false" customHeight="false" outlineLevel="0" collapsed="false">
      <c r="A81" s="4" t="n">
        <v>7.9</v>
      </c>
      <c r="O81" s="4" t="n">
        <f aca="false">IF(OR((A81&lt;=$D$3),(A81&gt;=$D$5)),0,IF(A81=$D$4,1,IF(AND((A81&gt;$D$3),(A81&lt;$D$4)),((A81-$D$3)/($D$4-$D$3)),((A81-$D$5)/($D$4-$D$5)))))</f>
        <v>0.7</v>
      </c>
      <c r="P81" s="4" t="n">
        <f aca="false">IF(AND((A81&gt;=$D$17),(A81&lt;=$D$18)),1,IF(AND((A81&gt;$D$16),(A81&lt;$D$17)),((A81-$D$16)/($D$17-$D$16)),IF(AND((A81&gt;$D$18),(A81&lt;$D$19)),((A81-$D$19)/($D$18-$D$19)),0)))</f>
        <v>0.842857142857143</v>
      </c>
      <c r="Q81" s="4" t="n">
        <f aca="false">EXP(-(((A81-$D$32)^2)/(2*$D$33^2)))</f>
        <v>0.591370532196981</v>
      </c>
      <c r="R81" s="4" t="n">
        <f aca="false">1/(1+ABS((A81-$D$48)/$D$46)^(2*$D$47))</f>
        <v>0.999967292500327</v>
      </c>
      <c r="S81" s="4" t="n">
        <f aca="false">1/(1+EXP(-$D$60*(A81-$D$61)))</f>
        <v>0.000224816770233296</v>
      </c>
      <c r="T81" s="4" t="n">
        <f aca="false">IF(A81&lt;=$D$74,0,IF(AND(A81&gt;=$D$74,A81&lt;=$D$76),2*(((A81-$D$74)/($D$75-$D$74))^2),IF(AND(A81&gt;=$D$76,A81&lt;=$D$75),1-2*((($D$75-A81)/($D$75-$D$74))^2),1)))</f>
        <v>0.1682</v>
      </c>
      <c r="U81" s="4" t="n">
        <f aca="false">IF(A81&lt;=$D$89,1,IF(AND(A81&gt;=$D$89,A81&lt;=$D$91),1-2*(((A81-$D$89)/($D$90-$D$89))^2),IF(AND(A81&gt;=$D$91,A81&lt;=$D$90),2*((($D$90-A81)/($D$90-$D$89))^2),0)))</f>
        <v>0.8318</v>
      </c>
    </row>
    <row r="82" customFormat="false" ht="14.25" hidden="false" customHeight="false" outlineLevel="0" collapsed="false">
      <c r="A82" s="4" t="n">
        <v>8</v>
      </c>
      <c r="O82" s="4" t="n">
        <f aca="false">IF(OR((A82&lt;=$D$3),(A82&gt;=$D$5)),0,IF(A82=$D$4,1,IF(AND((A82&gt;$D$3),(A82&lt;$D$4)),((A82-$D$3)/($D$4-$D$3)),((A82-$D$5)/($D$4-$D$5)))))</f>
        <v>0.666666666666667</v>
      </c>
      <c r="P82" s="4" t="n">
        <f aca="false">IF(AND((A82&gt;=$D$17),(A82&lt;=$D$18)),1,IF(AND((A82&gt;$D$16),(A82&lt;$D$17)),((A82-$D$16)/($D$17-$D$16)),IF(AND((A82&gt;$D$18),(A82&lt;$D$19)),((A82-$D$19)/($D$18-$D$19)),0)))</f>
        <v>0.857142857142857</v>
      </c>
      <c r="Q82" s="4" t="n">
        <f aca="false">EXP(-(((A82-$D$32)^2)/(2*$D$33^2)))</f>
        <v>0.606530659712633</v>
      </c>
      <c r="R82" s="4" t="n">
        <f aca="false">1/(1+ABS((A82-$D$48)/$D$46)^(2*$D$47))</f>
        <v>0.999984741443765</v>
      </c>
      <c r="S82" s="4" t="n">
        <f aca="false">1/(1+EXP(-$D$60*(A82-$D$61)))</f>
        <v>0.000335350130466478</v>
      </c>
      <c r="T82" s="4" t="n">
        <f aca="false">IF(A82&lt;=$D$74,0,IF(AND(A82&gt;=$D$74,A82&lt;=$D$76),2*(((A82-$D$74)/($D$75-$D$74))^2),IF(AND(A82&gt;=$D$76,A82&lt;=$D$75),1-2*((($D$75-A82)/($D$75-$D$74))^2),1)))</f>
        <v>0.18</v>
      </c>
      <c r="U82" s="4" t="n">
        <f aca="false">IF(A82&lt;=$D$89,1,IF(AND(A82&gt;=$D$89,A82&lt;=$D$91),1-2*(((A82-$D$89)/($D$90-$D$89))^2),IF(AND(A82&gt;=$D$91,A82&lt;=$D$90),2*((($D$90-A82)/($D$90-$D$89))^2),0)))</f>
        <v>0.82</v>
      </c>
    </row>
    <row r="83" customFormat="false" ht="14.25" hidden="false" customHeight="false" outlineLevel="0" collapsed="false">
      <c r="A83" s="4" t="n">
        <v>8.1</v>
      </c>
      <c r="O83" s="4" t="n">
        <f aca="false">IF(OR((A83&lt;=$D$3),(A83&gt;=$D$5)),0,IF(A83=$D$4,1,IF(AND((A83&gt;$D$3),(A83&lt;$D$4)),((A83-$D$3)/($D$4-$D$3)),((A83-$D$5)/($D$4-$D$5)))))</f>
        <v>0.633333333333333</v>
      </c>
      <c r="P83" s="4" t="n">
        <f aca="false">IF(AND((A83&gt;=$D$17),(A83&lt;=$D$18)),1,IF(AND((A83&gt;$D$16),(A83&lt;$D$17)),((A83-$D$16)/($D$17-$D$16)),IF(AND((A83&gt;$D$18),(A83&lt;$D$19)),((A83-$D$19)/($D$18-$D$19)),0)))</f>
        <v>0.871428571428571</v>
      </c>
      <c r="Q83" s="4" t="n">
        <f aca="false">EXP(-(((A83-$D$32)^2)/(2*$D$33^2)))</f>
        <v>0.621690747747193</v>
      </c>
      <c r="R83" s="4" t="n">
        <f aca="false">1/(1+ABS((A83-$D$48)/$D$46)^(2*$D$47))</f>
        <v>0.999993431634788</v>
      </c>
      <c r="S83" s="4" t="n">
        <f aca="false">1/(1+EXP(-$D$60*(A83-$D$61)))</f>
        <v>0.000500201107079564</v>
      </c>
      <c r="T83" s="4" t="n">
        <f aca="false">IF(A83&lt;=$D$74,0,IF(AND(A83&gt;=$D$74,A83&lt;=$D$76),2*(((A83-$D$74)/($D$75-$D$74))^2),IF(AND(A83&gt;=$D$76,A83&lt;=$D$75),1-2*((($D$75-A83)/($D$75-$D$74))^2),1)))</f>
        <v>0.1922</v>
      </c>
      <c r="U83" s="4" t="n">
        <f aca="false">IF(A83&lt;=$D$89,1,IF(AND(A83&gt;=$D$89,A83&lt;=$D$91),1-2*(((A83-$D$89)/($D$90-$D$89))^2),IF(AND(A83&gt;=$D$91,A83&lt;=$D$90),2*((($D$90-A83)/($D$90-$D$89))^2),0)))</f>
        <v>0.8078</v>
      </c>
    </row>
    <row r="84" customFormat="false" ht="14.25" hidden="false" customHeight="false" outlineLevel="0" collapsed="false">
      <c r="A84" s="4" t="n">
        <v>8.2</v>
      </c>
      <c r="O84" s="4" t="n">
        <f aca="false">IF(OR((A84&lt;=$D$3),(A84&gt;=$D$5)),0,IF(A84=$D$4,1,IF(AND((A84&gt;$D$3),(A84&lt;$D$4)),((A84-$D$3)/($D$4-$D$3)),((A84-$D$5)/($D$4-$D$5)))))</f>
        <v>0.6</v>
      </c>
      <c r="P84" s="4" t="n">
        <f aca="false">IF(AND((A84&gt;=$D$17),(A84&lt;=$D$18)),1,IF(AND((A84&gt;$D$16),(A84&lt;$D$17)),((A84-$D$16)/($D$17-$D$16)),IF(AND((A84&gt;$D$18),(A84&lt;$D$19)),((A84-$D$19)/($D$18-$D$19)),0)))</f>
        <v>0.885714285714286</v>
      </c>
      <c r="Q84" s="4" t="n">
        <f aca="false">EXP(-(((A84-$D$32)^2)/(2*$D$33^2)))</f>
        <v>0.636831614371743</v>
      </c>
      <c r="R84" s="4" t="n">
        <f aca="false">1/(1+ABS((A84-$D$48)/$D$46)^(2*$D$47))</f>
        <v>0.999997440006554</v>
      </c>
      <c r="S84" s="4" t="n">
        <f aca="false">1/(1+EXP(-$D$60*(A84-$D$61)))</f>
        <v>0.000746028833836695</v>
      </c>
      <c r="T84" s="4" t="n">
        <f aca="false">IF(A84&lt;=$D$74,0,IF(AND(A84&gt;=$D$74,A84&lt;=$D$76),2*(((A84-$D$74)/($D$75-$D$74))^2),IF(AND(A84&gt;=$D$76,A84&lt;=$D$75),1-2*((($D$75-A84)/($D$75-$D$74))^2),1)))</f>
        <v>0.2048</v>
      </c>
      <c r="U84" s="4" t="n">
        <f aca="false">IF(A84&lt;=$D$89,1,IF(AND(A84&gt;=$D$89,A84&lt;=$D$91),1-2*(((A84-$D$89)/($D$90-$D$89))^2),IF(AND(A84&gt;=$D$91,A84&lt;=$D$90),2*((($D$90-A84)/($D$90-$D$89))^2),0)))</f>
        <v>0.7952</v>
      </c>
    </row>
    <row r="85" customFormat="false" ht="14.25" hidden="false" customHeight="false" outlineLevel="0" collapsed="false">
      <c r="A85" s="4" t="n">
        <v>8.3</v>
      </c>
      <c r="O85" s="4" t="n">
        <f aca="false">IF(OR((A85&lt;=$D$3),(A85&gt;=$D$5)),0,IF(A85=$D$4,1,IF(AND((A85&gt;$D$3),(A85&lt;$D$4)),((A85-$D$3)/($D$4-$D$3)),((A85-$D$5)/($D$4-$D$5)))))</f>
        <v>0.566666666666666</v>
      </c>
      <c r="P85" s="4" t="n">
        <f aca="false">IF(AND((A85&gt;=$D$17),(A85&lt;=$D$18)),1,IF(AND((A85&gt;$D$16),(A85&lt;$D$17)),((A85-$D$16)/($D$17-$D$16)),IF(AND((A85&gt;$D$18),(A85&lt;$D$19)),((A85-$D$19)/($D$18-$D$19)),0)))</f>
        <v>0.9</v>
      </c>
      <c r="Q85" s="4" t="n">
        <f aca="false">EXP(-(((A85-$D$32)^2)/(2*$D$33^2)))</f>
        <v>0.651933640897346</v>
      </c>
      <c r="R85" s="4" t="n">
        <f aca="false">1/(1+ABS((A85-$D$48)/$D$46)^(2*$D$47))</f>
        <v>0.999999120361949</v>
      </c>
      <c r="S85" s="4" t="n">
        <f aca="false">1/(1+EXP(-$D$60*(A85-$D$61)))</f>
        <v>0.00111253603286032</v>
      </c>
      <c r="T85" s="4" t="n">
        <f aca="false">IF(A85&lt;=$D$74,0,IF(AND(A85&gt;=$D$74,A85&lt;=$D$76),2*(((A85-$D$74)/($D$75-$D$74))^2),IF(AND(A85&gt;=$D$76,A85&lt;=$D$75),1-2*((($D$75-A85)/($D$75-$D$74))^2),1)))</f>
        <v>0.2178</v>
      </c>
      <c r="U85" s="4" t="n">
        <f aca="false">IF(A85&lt;=$D$89,1,IF(AND(A85&gt;=$D$89,A85&lt;=$D$91),1-2*(((A85-$D$89)/($D$90-$D$89))^2),IF(AND(A85&gt;=$D$91,A85&lt;=$D$90),2*((($D$90-A85)/($D$90-$D$89))^2),0)))</f>
        <v>0.7822</v>
      </c>
    </row>
    <row r="86" customFormat="false" ht="14.25" hidden="false" customHeight="false" outlineLevel="0" collapsed="false">
      <c r="A86" s="4" t="n">
        <v>8.4</v>
      </c>
      <c r="O86" s="4" t="n">
        <f aca="false">IF(OR((A86&lt;=$D$3),(A86&gt;=$D$5)),0,IF(A86=$D$4,1,IF(AND((A86&gt;$D$3),(A86&lt;$D$4)),((A86-$D$3)/($D$4-$D$3)),((A86-$D$5)/($D$4-$D$5)))))</f>
        <v>0.533333333333333</v>
      </c>
      <c r="P86" s="4" t="n">
        <f aca="false">IF(AND((A86&gt;=$D$17),(A86&lt;=$D$18)),1,IF(AND((A86&gt;$D$16),(A86&lt;$D$17)),((A86-$D$16)/($D$17-$D$16)),IF(AND((A86&gt;$D$18),(A86&lt;$D$19)),((A86-$D$19)/($D$18-$D$19)),0)))</f>
        <v>0.914285714285714</v>
      </c>
      <c r="Q86" s="4" t="n">
        <f aca="false">EXP(-(((A86-$D$32)^2)/(2*$D$33^2)))</f>
        <v>0.666976810858475</v>
      </c>
      <c r="R86" s="4" t="n">
        <f aca="false">1/(1+ABS((A86-$D$48)/$D$46)^(2*$D$47))</f>
        <v>0.999999743711003</v>
      </c>
      <c r="S86" s="4" t="n">
        <f aca="false">1/(1+EXP(-$D$60*(A86-$D$61)))</f>
        <v>0.00165880108017442</v>
      </c>
      <c r="T86" s="4" t="n">
        <f aca="false">IF(A86&lt;=$D$74,0,IF(AND(A86&gt;=$D$74,A86&lt;=$D$76),2*(((A86-$D$74)/($D$75-$D$74))^2),IF(AND(A86&gt;=$D$76,A86&lt;=$D$75),1-2*((($D$75-A86)/($D$75-$D$74))^2),1)))</f>
        <v>0.2312</v>
      </c>
      <c r="U86" s="4" t="n">
        <f aca="false">IF(A86&lt;=$D$89,1,IF(AND(A86&gt;=$D$89,A86&lt;=$D$91),1-2*(((A86-$D$89)/($D$90-$D$89))^2),IF(AND(A86&gt;=$D$91,A86&lt;=$D$90),2*((($D$90-A86)/($D$90-$D$89))^2),0)))</f>
        <v>0.7688</v>
      </c>
    </row>
    <row r="87" customFormat="false" ht="14.25" hidden="false" customHeight="false" outlineLevel="0" collapsed="false">
      <c r="A87" s="4" t="n">
        <v>8.5</v>
      </c>
      <c r="C87" s="2"/>
      <c r="D87" s="2"/>
      <c r="O87" s="4" t="n">
        <f aca="false">IF(OR((A87&lt;=$D$3),(A87&gt;=$D$5)),0,IF(A87=$D$4,1,IF(AND((A87&gt;$D$3),(A87&lt;$D$4)),((A87-$D$3)/($D$4-$D$3)),((A87-$D$5)/($D$4-$D$5)))))</f>
        <v>0.5</v>
      </c>
      <c r="P87" s="4" t="n">
        <f aca="false">IF(AND((A87&gt;=$D$17),(A87&lt;=$D$18)),1,IF(AND((A87&gt;$D$16),(A87&lt;$D$17)),((A87-$D$16)/($D$17-$D$16)),IF(AND((A87&gt;$D$18),(A87&lt;$D$19)),((A87-$D$19)/($D$18-$D$19)),0)))</f>
        <v>0.928571428571429</v>
      </c>
      <c r="Q87" s="4" t="n">
        <f aca="false">EXP(-(((A87-$D$32)^2)/(2*$D$33^2)))</f>
        <v>0.681940751190348</v>
      </c>
      <c r="R87" s="4" t="n">
        <f aca="false">1/(1+ABS((A87-$D$48)/$D$46)^(2*$D$47))</f>
        <v>0.999999940395359</v>
      </c>
      <c r="S87" s="4" t="n">
        <f aca="false">1/(1+EXP(-$D$60*(A87-$D$61)))</f>
        <v>0.00247262315663477</v>
      </c>
      <c r="T87" s="4" t="n">
        <f aca="false">IF(A87&lt;=$D$74,0,IF(AND(A87&gt;=$D$74,A87&lt;=$D$76),2*(((A87-$D$74)/($D$75-$D$74))^2),IF(AND(A87&gt;=$D$76,A87&lt;=$D$75),1-2*((($D$75-A87)/($D$75-$D$74))^2),1)))</f>
        <v>0.245</v>
      </c>
      <c r="U87" s="4" t="n">
        <f aca="false">IF(A87&lt;=$D$89,1,IF(AND(A87&gt;=$D$89,A87&lt;=$D$91),1-2*(((A87-$D$89)/($D$90-$D$89))^2),IF(AND(A87&gt;=$D$91,A87&lt;=$D$90),2*((($D$90-A87)/($D$90-$D$89))^2),0)))</f>
        <v>0.755</v>
      </c>
    </row>
    <row r="88" customFormat="false" ht="14.25" hidden="false" customHeight="false" outlineLevel="0" collapsed="false">
      <c r="A88" s="4" t="n">
        <v>8.6</v>
      </c>
      <c r="B88" s="5"/>
      <c r="C88" s="6" t="s">
        <v>20</v>
      </c>
      <c r="D88" s="6"/>
      <c r="O88" s="4" t="n">
        <f aca="false">IF(OR((A88&lt;=$D$3),(A88&gt;=$D$5)),0,IF(A88=$D$4,1,IF(AND((A88&gt;$D$3),(A88&lt;$D$4)),((A88-$D$3)/($D$4-$D$3)),((A88-$D$5)/($D$4-$D$5)))))</f>
        <v>0.466666666666667</v>
      </c>
      <c r="P88" s="4" t="n">
        <f aca="false">IF(AND((A88&gt;=$D$17),(A88&lt;=$D$18)),1,IF(AND((A88&gt;$D$16),(A88&lt;$D$17)),((A88-$D$16)/($D$17-$D$16)),IF(AND((A88&gt;$D$18),(A88&lt;$D$19)),((A88-$D$19)/($D$18-$D$19)),0)))</f>
        <v>0.942857142857143</v>
      </c>
      <c r="Q88" s="4" t="n">
        <f aca="false">EXP(-(((A88-$D$32)^2)/(2*$D$33^2)))</f>
        <v>0.696804775496035</v>
      </c>
      <c r="R88" s="4" t="n">
        <f aca="false">1/(1+ABS((A88-$D$48)/$D$46)^(2*$D$47))</f>
        <v>0.99999999</v>
      </c>
      <c r="S88" s="4" t="n">
        <f aca="false">1/(1+EXP(-$D$60*(A88-$D$61)))</f>
        <v>0.00368423989943598</v>
      </c>
      <c r="T88" s="4" t="n">
        <f aca="false">IF(A88&lt;=$D$74,0,IF(AND(A88&gt;=$D$74,A88&lt;=$D$76),2*(((A88-$D$74)/($D$75-$D$74))^2),IF(AND(A88&gt;=$D$76,A88&lt;=$D$75),1-2*((($D$75-A88)/($D$75-$D$74))^2),1)))</f>
        <v>0.2592</v>
      </c>
      <c r="U88" s="4" t="n">
        <f aca="false">IF(A88&lt;=$D$89,1,IF(AND(A88&gt;=$D$89,A88&lt;=$D$91),1-2*(((A88-$D$89)/($D$90-$D$89))^2),IF(AND(A88&gt;=$D$91,A88&lt;=$D$90),2*((($D$90-A88)/($D$90-$D$89))^2),0)))</f>
        <v>0.7408</v>
      </c>
    </row>
    <row r="89" customFormat="false" ht="14.25" hidden="false" customHeight="false" outlineLevel="0" collapsed="false">
      <c r="A89" s="4" t="n">
        <v>8.7</v>
      </c>
      <c r="B89" s="5"/>
      <c r="C89" s="4" t="s">
        <v>9</v>
      </c>
      <c r="D89" s="4" t="n">
        <v>5</v>
      </c>
      <c r="O89" s="4" t="n">
        <f aca="false">IF(OR((A89&lt;=$D$3),(A89&gt;=$D$5)),0,IF(A89=$D$4,1,IF(AND((A89&gt;$D$3),(A89&lt;$D$4)),((A89-$D$3)/($D$4-$D$3)),((A89-$D$5)/($D$4-$D$5)))))</f>
        <v>0.433333333333334</v>
      </c>
      <c r="P89" s="4" t="n">
        <f aca="false">IF(AND((A89&gt;=$D$17),(A89&lt;=$D$18)),1,IF(AND((A89&gt;$D$16),(A89&lt;$D$17)),((A89-$D$16)/($D$17-$D$16)),IF(AND((A89&gt;$D$18),(A89&lt;$D$19)),((A89-$D$19)/($D$18-$D$19)),0)))</f>
        <v>0.957142857142857</v>
      </c>
      <c r="Q89" s="4" t="n">
        <f aca="false">EXP(-(((A89-$D$32)^2)/(2*$D$33^2)))</f>
        <v>0.711547929287537</v>
      </c>
      <c r="R89" s="4" t="n">
        <f aca="false">1/(1+ABS((A89-$D$48)/$D$46)^(2*$D$47))</f>
        <v>0.999999998998871</v>
      </c>
      <c r="S89" s="4" t="n">
        <f aca="false">1/(1+EXP(-$D$60*(A89-$D$61)))</f>
        <v>0.00548629889945039</v>
      </c>
      <c r="T89" s="4" t="n">
        <f aca="false">IF(A89&lt;=$D$74,0,IF(AND(A89&gt;=$D$74,A89&lt;=$D$76),2*(((A89-$D$74)/($D$75-$D$74))^2),IF(AND(A89&gt;=$D$76,A89&lt;=$D$75),1-2*((($D$75-A89)/($D$75-$D$74))^2),1)))</f>
        <v>0.2738</v>
      </c>
      <c r="U89" s="4" t="n">
        <f aca="false">IF(A89&lt;=$D$89,1,IF(AND(A89&gt;=$D$89,A89&lt;=$D$91),1-2*(((A89-$D$89)/($D$90-$D$89))^2),IF(AND(A89&gt;=$D$91,A89&lt;=$D$90),2*((($D$90-A89)/($D$90-$D$89))^2),0)))</f>
        <v>0.7262</v>
      </c>
    </row>
    <row r="90" customFormat="false" ht="14.25" hidden="false" customHeight="false" outlineLevel="0" collapsed="false">
      <c r="A90" s="4" t="n">
        <v>8.8</v>
      </c>
      <c r="B90" s="5"/>
      <c r="C90" s="4" t="s">
        <v>11</v>
      </c>
      <c r="D90" s="4" t="n">
        <v>15</v>
      </c>
      <c r="O90" s="4" t="n">
        <f aca="false">IF(OR((A90&lt;=$D$3),(A90&gt;=$D$5)),0,IF(A90=$D$4,1,IF(AND((A90&gt;$D$3),(A90&lt;$D$4)),((A90-$D$3)/($D$4-$D$3)),((A90-$D$5)/($D$4-$D$5)))))</f>
        <v>0.4</v>
      </c>
      <c r="P90" s="4" t="n">
        <f aca="false">IF(AND((A90&gt;=$D$17),(A90&lt;=$D$18)),1,IF(AND((A90&gt;$D$16),(A90&lt;$D$17)),((A90-$D$16)/($D$17-$D$16)),IF(AND((A90&gt;$D$18),(A90&lt;$D$19)),((A90-$D$19)/($D$18-$D$19)),0)))</f>
        <v>0.971428571428572</v>
      </c>
      <c r="Q90" s="4" t="n">
        <f aca="false">EXP(-(((A90-$D$32)^2)/(2*$D$33^2)))</f>
        <v>0.726149037073691</v>
      </c>
      <c r="R90" s="4" t="n">
        <f aca="false">1/(1+ABS((A90-$D$48)/$D$46)^(2*$D$47))</f>
        <v>0.999999999960938</v>
      </c>
      <c r="S90" s="4" t="n">
        <f aca="false">1/(1+EXP(-$D$60*(A90-$D$61)))</f>
        <v>0.00816257115315992</v>
      </c>
      <c r="T90" s="4" t="n">
        <f aca="false">IF(A90&lt;=$D$74,0,IF(AND(A90&gt;=$D$74,A90&lt;=$D$76),2*(((A90-$D$74)/($D$75-$D$74))^2),IF(AND(A90&gt;=$D$76,A90&lt;=$D$75),1-2*((($D$75-A90)/($D$75-$D$74))^2),1)))</f>
        <v>0.2888</v>
      </c>
      <c r="U90" s="4" t="n">
        <f aca="false">IF(A90&lt;=$D$89,1,IF(AND(A90&gt;=$D$89,A90&lt;=$D$91),1-2*(((A90-$D$89)/($D$90-$D$89))^2),IF(AND(A90&gt;=$D$91,A90&lt;=$D$90),2*((($D$90-A90)/($D$90-$D$89))^2),0)))</f>
        <v>0.7112</v>
      </c>
    </row>
    <row r="91" customFormat="false" ht="14.25" hidden="false" customHeight="false" outlineLevel="0" collapsed="false">
      <c r="A91" s="4" t="n">
        <v>8.9</v>
      </c>
      <c r="B91" s="5"/>
      <c r="C91" s="4" t="s">
        <v>10</v>
      </c>
      <c r="D91" s="4" t="n">
        <f aca="false">($D$89+$D$90)/2</f>
        <v>10</v>
      </c>
      <c r="O91" s="4" t="n">
        <f aca="false">IF(OR((A91&lt;=$D$3),(A91&gt;=$D$5)),0,IF(A91=$D$4,1,IF(AND((A91&gt;$D$3),(A91&lt;$D$4)),((A91-$D$3)/($D$4-$D$3)),((A91-$D$5)/($D$4-$D$5)))))</f>
        <v>0.366666666666667</v>
      </c>
      <c r="P91" s="4" t="n">
        <f aca="false">IF(AND((A91&gt;=$D$17),(A91&lt;=$D$18)),1,IF(AND((A91&gt;$D$16),(A91&lt;$D$17)),((A91-$D$16)/($D$17-$D$16)),IF(AND((A91&gt;$D$18),(A91&lt;$D$19)),((A91-$D$19)/($D$18-$D$19)),0)))</f>
        <v>0.985714285714286</v>
      </c>
      <c r="Q91" s="4" t="n">
        <f aca="false">EXP(-(((A91-$D$32)^2)/(2*$D$33^2)))</f>
        <v>0.740586751156752</v>
      </c>
      <c r="R91" s="4" t="n">
        <f aca="false">1/(1+ABS((A91-$D$48)/$D$46)^(2*$D$47))</f>
        <v>0.999999999999848</v>
      </c>
      <c r="S91" s="4" t="n">
        <f aca="false">1/(1+EXP(-$D$60*(A91-$D$61)))</f>
        <v>0.0121284349842743</v>
      </c>
      <c r="T91" s="4" t="n">
        <f aca="false">IF(A91&lt;=$D$74,0,IF(AND(A91&gt;=$D$74,A91&lt;=$D$76),2*(((A91-$D$74)/($D$75-$D$74))^2),IF(AND(A91&gt;=$D$76,A91&lt;=$D$75),1-2*((($D$75-A91)/($D$75-$D$74))^2),1)))</f>
        <v>0.3042</v>
      </c>
      <c r="U91" s="4" t="n">
        <f aca="false">IF(A91&lt;=$D$89,1,IF(AND(A91&gt;=$D$89,A91&lt;=$D$91),1-2*(((A91-$D$89)/($D$90-$D$89))^2),IF(AND(A91&gt;=$D$91,A91&lt;=$D$90),2*((($D$90-A91)/($D$90-$D$89))^2),0)))</f>
        <v>0.6958</v>
      </c>
    </row>
    <row r="92" customFormat="false" ht="14.25" hidden="false" customHeight="false" outlineLevel="0" collapsed="false">
      <c r="A92" s="4" t="n">
        <v>9</v>
      </c>
      <c r="O92" s="4" t="n">
        <f aca="false">IF(OR((A92&lt;=$D$3),(A92&gt;=$D$5)),0,IF(A92=$D$4,1,IF(AND((A92&gt;$D$3),(A92&lt;$D$4)),((A92-$D$3)/($D$4-$D$3)),((A92-$D$5)/($D$4-$D$5)))))</f>
        <v>0.333333333333333</v>
      </c>
      <c r="P92" s="4" t="n">
        <f aca="false">IF(AND((A92&gt;=$D$17),(A92&lt;=$D$18)),1,IF(AND((A92&gt;$D$16),(A92&lt;$D$17)),((A92-$D$16)/($D$17-$D$16)),IF(AND((A92&gt;$D$18),(A92&lt;$D$19)),((A92-$D$19)/($D$18-$D$19)),0)))</f>
        <v>1</v>
      </c>
      <c r="Q92" s="4" t="n">
        <f aca="false">EXP(-(((A92-$D$32)^2)/(2*$D$33^2)))</f>
        <v>0.754839601989007</v>
      </c>
      <c r="R92" s="4" t="n">
        <f aca="false">1/(1+ABS((A92-$D$48)/$D$46)^(2*$D$47))</f>
        <v>1</v>
      </c>
      <c r="S92" s="4" t="n">
        <f aca="false">1/(1+EXP(-$D$60*(A92-$D$61)))</f>
        <v>0.0179862099620916</v>
      </c>
      <c r="T92" s="4" t="n">
        <f aca="false">IF(A92&lt;=$D$74,0,IF(AND(A92&gt;=$D$74,A92&lt;=$D$76),2*(((A92-$D$74)/($D$75-$D$74))^2),IF(AND(A92&gt;=$D$76,A92&lt;=$D$75),1-2*((($D$75-A92)/($D$75-$D$74))^2),1)))</f>
        <v>0.32</v>
      </c>
      <c r="U92" s="4" t="n">
        <f aca="false">IF(A92&lt;=$D$89,1,IF(AND(A92&gt;=$D$89,A92&lt;=$D$91),1-2*(((A92-$D$89)/($D$90-$D$89))^2),IF(AND(A92&gt;=$D$91,A92&lt;=$D$90),2*((($D$90-A92)/($D$90-$D$89))^2),0)))</f>
        <v>0.68</v>
      </c>
    </row>
    <row r="93" customFormat="false" ht="14.25" hidden="false" customHeight="false" outlineLevel="0" collapsed="false">
      <c r="A93" s="4" t="n">
        <v>9.1</v>
      </c>
      <c r="O93" s="4" t="n">
        <f aca="false">IF(OR((A93&lt;=$D$3),(A93&gt;=$D$5)),0,IF(A93=$D$4,1,IF(AND((A93&gt;$D$3),(A93&lt;$D$4)),((A93-$D$3)/($D$4-$D$3)),((A93-$D$5)/($D$4-$D$5)))))</f>
        <v>0.3</v>
      </c>
      <c r="P93" s="4" t="n">
        <f aca="false">IF(AND((A93&gt;=$D$17),(A93&lt;=$D$18)),1,IF(AND((A93&gt;$D$16),(A93&lt;$D$17)),((A93-$D$16)/($D$17-$D$16)),IF(AND((A93&gt;$D$18),(A93&lt;$D$19)),((A93-$D$19)/($D$18-$D$19)),0)))</f>
        <v>1</v>
      </c>
      <c r="Q93" s="4" t="n">
        <f aca="false">EXP(-(((A93-$D$32)^2)/(2*$D$33^2)))</f>
        <v>0.768886049930792</v>
      </c>
      <c r="R93" s="4" t="n">
        <f aca="false">1/(1+ABS((A93-$D$48)/$D$46)^(2*$D$47))</f>
        <v>0.999999999999848</v>
      </c>
      <c r="S93" s="4" t="n">
        <f aca="false">1/(1+EXP(-$D$60*(A93-$D$61)))</f>
        <v>0.0265969935768658</v>
      </c>
      <c r="T93" s="4" t="n">
        <f aca="false">IF(A93&lt;=$D$74,0,IF(AND(A93&gt;=$D$74,A93&lt;=$D$76),2*(((A93-$D$74)/($D$75-$D$74))^2),IF(AND(A93&gt;=$D$76,A93&lt;=$D$75),1-2*((($D$75-A93)/($D$75-$D$74))^2),1)))</f>
        <v>0.3362</v>
      </c>
      <c r="U93" s="4" t="n">
        <f aca="false">IF(A93&lt;=$D$89,1,IF(AND(A93&gt;=$D$89,A93&lt;=$D$91),1-2*(((A93-$D$89)/($D$90-$D$89))^2),IF(AND(A93&gt;=$D$91,A93&lt;=$D$90),2*((($D$90-A93)/($D$90-$D$89))^2),0)))</f>
        <v>0.6638</v>
      </c>
    </row>
    <row r="94" customFormat="false" ht="14.25" hidden="false" customHeight="false" outlineLevel="0" collapsed="false">
      <c r="A94" s="4" t="n">
        <v>9.2</v>
      </c>
      <c r="O94" s="4" t="n">
        <f aca="false">IF(OR((A94&lt;=$D$3),(A94&gt;=$D$5)),0,IF(A94=$D$4,1,IF(AND((A94&gt;$D$3),(A94&lt;$D$4)),((A94-$D$3)/($D$4-$D$3)),((A94-$D$5)/($D$4-$D$5)))))</f>
        <v>0.266666666666667</v>
      </c>
      <c r="P94" s="4" t="n">
        <f aca="false">IF(AND((A94&gt;=$D$17),(A94&lt;=$D$18)),1,IF(AND((A94&gt;$D$16),(A94&lt;$D$17)),((A94-$D$16)/($D$17-$D$16)),IF(AND((A94&gt;$D$18),(A94&lt;$D$19)),((A94-$D$19)/($D$18-$D$19)),0)))</f>
        <v>1</v>
      </c>
      <c r="Q94" s="4" t="n">
        <f aca="false">EXP(-(((A94-$D$32)^2)/(2*$D$33^2)))</f>
        <v>0.782704538241868</v>
      </c>
      <c r="R94" s="4" t="n">
        <f aca="false">1/(1+ABS((A94-$D$48)/$D$46)^(2*$D$47))</f>
        <v>0.999999999960938</v>
      </c>
      <c r="S94" s="4" t="n">
        <f aca="false">1/(1+EXP(-$D$60*(A94-$D$61)))</f>
        <v>0.0391657227967643</v>
      </c>
      <c r="T94" s="4" t="n">
        <f aca="false">IF(A94&lt;=$D$74,0,IF(AND(A94&gt;=$D$74,A94&lt;=$D$76),2*(((A94-$D$74)/($D$75-$D$74))^2),IF(AND(A94&gt;=$D$76,A94&lt;=$D$75),1-2*((($D$75-A94)/($D$75-$D$74))^2),1)))</f>
        <v>0.3528</v>
      </c>
      <c r="U94" s="4" t="n">
        <f aca="false">IF(A94&lt;=$D$89,1,IF(AND(A94&gt;=$D$89,A94&lt;=$D$91),1-2*(((A94-$D$89)/($D$90-$D$89))^2),IF(AND(A94&gt;=$D$91,A94&lt;=$D$90),2*((($D$90-A94)/($D$90-$D$89))^2),0)))</f>
        <v>0.6472</v>
      </c>
    </row>
    <row r="95" customFormat="false" ht="14.25" hidden="false" customHeight="false" outlineLevel="0" collapsed="false">
      <c r="A95" s="4" t="n">
        <v>9.3</v>
      </c>
      <c r="O95" s="4" t="n">
        <f aca="false">IF(OR((A95&lt;=$D$3),(A95&gt;=$D$5)),0,IF(A95=$D$4,1,IF(AND((A95&gt;$D$3),(A95&lt;$D$4)),((A95-$D$3)/($D$4-$D$3)),((A95-$D$5)/($D$4-$D$5)))))</f>
        <v>0.233333333333333</v>
      </c>
      <c r="P95" s="4" t="n">
        <f aca="false">IF(AND((A95&gt;=$D$17),(A95&lt;=$D$18)),1,IF(AND((A95&gt;$D$16),(A95&lt;$D$17)),((A95-$D$16)/($D$17-$D$16)),IF(AND((A95&gt;$D$18),(A95&lt;$D$19)),((A95-$D$19)/($D$18-$D$19)),0)))</f>
        <v>1</v>
      </c>
      <c r="Q95" s="4" t="n">
        <f aca="false">EXP(-(((A95-$D$32)^2)/(2*$D$33^2)))</f>
        <v>0.796273547129419</v>
      </c>
      <c r="R95" s="4" t="n">
        <f aca="false">1/(1+ABS((A95-$D$48)/$D$46)^(2*$D$47))</f>
        <v>0.999999998998871</v>
      </c>
      <c r="S95" s="4" t="n">
        <f aca="false">1/(1+EXP(-$D$60*(A95-$D$61)))</f>
        <v>0.0573241758988689</v>
      </c>
      <c r="T95" s="4" t="n">
        <f aca="false">IF(A95&lt;=$D$74,0,IF(AND(A95&gt;=$D$74,A95&lt;=$D$76),2*(((A95-$D$74)/($D$75-$D$74))^2),IF(AND(A95&gt;=$D$76,A95&lt;=$D$75),1-2*((($D$75-A95)/($D$75-$D$74))^2),1)))</f>
        <v>0.3698</v>
      </c>
      <c r="U95" s="4" t="n">
        <f aca="false">IF(A95&lt;=$D$89,1,IF(AND(A95&gt;=$D$89,A95&lt;=$D$91),1-2*(((A95-$D$89)/($D$90-$D$89))^2),IF(AND(A95&gt;=$D$91,A95&lt;=$D$90),2*((($D$90-A95)/($D$90-$D$89))^2),0)))</f>
        <v>0.6302</v>
      </c>
    </row>
    <row r="96" customFormat="false" ht="14.25" hidden="false" customHeight="false" outlineLevel="0" collapsed="false">
      <c r="A96" s="4" t="n">
        <v>9.4</v>
      </c>
      <c r="O96" s="4" t="n">
        <f aca="false">IF(OR((A96&lt;=$D$3),(A96&gt;=$D$5)),0,IF(A96=$D$4,1,IF(AND((A96&gt;$D$3),(A96&lt;$D$4)),((A96-$D$3)/($D$4-$D$3)),((A96-$D$5)/($D$4-$D$5)))))</f>
        <v>0.2</v>
      </c>
      <c r="P96" s="4" t="n">
        <f aca="false">IF(AND((A96&gt;=$D$17),(A96&lt;=$D$18)),1,IF(AND((A96&gt;$D$16),(A96&lt;$D$17)),((A96-$D$16)/($D$17-$D$16)),IF(AND((A96&gt;$D$18),(A96&lt;$D$19)),((A96-$D$19)/($D$18-$D$19)),0)))</f>
        <v>1</v>
      </c>
      <c r="Q96" s="4" t="n">
        <f aca="false">EXP(-(((A96-$D$32)^2)/(2*$D$33^2)))</f>
        <v>0.809571648667887</v>
      </c>
      <c r="R96" s="4" t="n">
        <f aca="false">1/(1+ABS((A96-$D$48)/$D$46)^(2*$D$47))</f>
        <v>0.99999999</v>
      </c>
      <c r="S96" s="4" t="n">
        <f aca="false">1/(1+EXP(-$D$60*(A96-$D$61)))</f>
        <v>0.0831726964939225</v>
      </c>
      <c r="T96" s="4" t="n">
        <f aca="false">IF(A96&lt;=$D$74,0,IF(AND(A96&gt;=$D$74,A96&lt;=$D$76),2*(((A96-$D$74)/($D$75-$D$74))^2),IF(AND(A96&gt;=$D$76,A96&lt;=$D$75),1-2*((($D$75-A96)/($D$75-$D$74))^2),1)))</f>
        <v>0.3872</v>
      </c>
      <c r="U96" s="4" t="n">
        <f aca="false">IF(A96&lt;=$D$89,1,IF(AND(A96&gt;=$D$89,A96&lt;=$D$91),1-2*(((A96-$D$89)/($D$90-$D$89))^2),IF(AND(A96&gt;=$D$91,A96&lt;=$D$90),2*((($D$90-A96)/($D$90-$D$89))^2),0)))</f>
        <v>0.6128</v>
      </c>
    </row>
    <row r="97" customFormat="false" ht="14.25" hidden="false" customHeight="false" outlineLevel="0" collapsed="false">
      <c r="A97" s="4" t="n">
        <v>9.5</v>
      </c>
      <c r="O97" s="4" t="n">
        <f aca="false">IF(OR((A97&lt;=$D$3),(A97&gt;=$D$5)),0,IF(A97=$D$4,1,IF(AND((A97&gt;$D$3),(A97&lt;$D$4)),((A97-$D$3)/($D$4-$D$3)),((A97-$D$5)/($D$4-$D$5)))))</f>
        <v>0.166666666666667</v>
      </c>
      <c r="P97" s="4" t="n">
        <f aca="false">IF(AND((A97&gt;=$D$17),(A97&lt;=$D$18)),1,IF(AND((A97&gt;$D$16),(A97&lt;$D$17)),((A97-$D$16)/($D$17-$D$16)),IF(AND((A97&gt;$D$18),(A97&lt;$D$19)),((A97-$D$19)/($D$18-$D$19)),0)))</f>
        <v>1</v>
      </c>
      <c r="Q97" s="4" t="n">
        <f aca="false">EXP(-(((A97-$D$32)^2)/(2*$D$33^2)))</f>
        <v>0.822577562398665</v>
      </c>
      <c r="R97" s="4" t="n">
        <f aca="false">1/(1+ABS((A97-$D$48)/$D$46)^(2*$D$47))</f>
        <v>0.999999940395359</v>
      </c>
      <c r="S97" s="4" t="n">
        <f aca="false">1/(1+EXP(-$D$60*(A97-$D$61)))</f>
        <v>0.119202922022118</v>
      </c>
      <c r="T97" s="4" t="n">
        <f aca="false">IF(A97&lt;=$D$74,0,IF(AND(A97&gt;=$D$74,A97&lt;=$D$76),2*(((A97-$D$74)/($D$75-$D$74))^2),IF(AND(A97&gt;=$D$76,A97&lt;=$D$75),1-2*((($D$75-A97)/($D$75-$D$74))^2),1)))</f>
        <v>0.405</v>
      </c>
      <c r="U97" s="4" t="n">
        <f aca="false">IF(A97&lt;=$D$89,1,IF(AND(A97&gt;=$D$89,A97&lt;=$D$91),1-2*(((A97-$D$89)/($D$90-$D$89))^2),IF(AND(A97&gt;=$D$91,A97&lt;=$D$90),2*((($D$90-A97)/($D$90-$D$89))^2),0)))</f>
        <v>0.595</v>
      </c>
    </row>
    <row r="98" customFormat="false" ht="14.25" hidden="false" customHeight="false" outlineLevel="0" collapsed="false">
      <c r="A98" s="4" t="n">
        <v>9.6</v>
      </c>
      <c r="O98" s="4" t="n">
        <f aca="false">IF(OR((A98&lt;=$D$3),(A98&gt;=$D$5)),0,IF(A98=$D$4,1,IF(AND((A98&gt;$D$3),(A98&lt;$D$4)),((A98-$D$3)/($D$4-$D$3)),((A98-$D$5)/($D$4-$D$5)))))</f>
        <v>0.133333333333333</v>
      </c>
      <c r="P98" s="4" t="n">
        <f aca="false">IF(AND((A98&gt;=$D$17),(A98&lt;=$D$18)),1,IF(AND((A98&gt;$D$16),(A98&lt;$D$17)),((A98-$D$16)/($D$17-$D$16)),IF(AND((A98&gt;$D$18),(A98&lt;$D$19)),((A98-$D$19)/($D$18-$D$19)),0)))</f>
        <v>1</v>
      </c>
      <c r="Q98" s="4" t="n">
        <f aca="false">EXP(-(((A98-$D$32)^2)/(2*$D$33^2)))</f>
        <v>0.835270211411272</v>
      </c>
      <c r="R98" s="4" t="n">
        <f aca="false">1/(1+ABS((A98-$D$48)/$D$46)^(2*$D$47))</f>
        <v>0.999999743711003</v>
      </c>
      <c r="S98" s="4" t="n">
        <f aca="false">1/(1+EXP(-$D$60*(A98-$D$61)))</f>
        <v>0.167981614866075</v>
      </c>
      <c r="T98" s="4" t="n">
        <f aca="false">IF(A98&lt;=$D$74,0,IF(AND(A98&gt;=$D$74,A98&lt;=$D$76),2*(((A98-$D$74)/($D$75-$D$74))^2),IF(AND(A98&gt;=$D$76,A98&lt;=$D$75),1-2*((($D$75-A98)/($D$75-$D$74))^2),1)))</f>
        <v>0.4232</v>
      </c>
      <c r="U98" s="4" t="n">
        <f aca="false">IF(A98&lt;=$D$89,1,IF(AND(A98&gt;=$D$89,A98&lt;=$D$91),1-2*(((A98-$D$89)/($D$90-$D$89))^2),IF(AND(A98&gt;=$D$91,A98&lt;=$D$90),2*((($D$90-A98)/($D$90-$D$89))^2),0)))</f>
        <v>0.5768</v>
      </c>
    </row>
    <row r="99" customFormat="false" ht="14.25" hidden="false" customHeight="false" outlineLevel="0" collapsed="false">
      <c r="A99" s="4" t="n">
        <v>9.7</v>
      </c>
      <c r="O99" s="4" t="n">
        <f aca="false">IF(OR((A99&lt;=$D$3),(A99&gt;=$D$5)),0,IF(A99=$D$4,1,IF(AND((A99&gt;$D$3),(A99&lt;$D$4)),((A99-$D$3)/($D$4-$D$3)),((A99-$D$5)/($D$4-$D$5)))))</f>
        <v>0.1</v>
      </c>
      <c r="P99" s="4" t="n">
        <f aca="false">IF(AND((A99&gt;=$D$17),(A99&lt;=$D$18)),1,IF(AND((A99&gt;$D$16),(A99&lt;$D$17)),((A99-$D$16)/($D$17-$D$16)),IF(AND((A99&gt;$D$18),(A99&lt;$D$19)),((A99-$D$19)/($D$18-$D$19)),0)))</f>
        <v>1</v>
      </c>
      <c r="Q99" s="4" t="n">
        <f aca="false">EXP(-(((A99-$D$32)^2)/(2*$D$33^2)))</f>
        <v>0.847628778702136</v>
      </c>
      <c r="R99" s="4" t="n">
        <f aca="false">1/(1+ABS((A99-$D$48)/$D$46)^(2*$D$47))</f>
        <v>0.999999120361949</v>
      </c>
      <c r="S99" s="4" t="n">
        <f aca="false">1/(1+EXP(-$D$60*(A99-$D$61)))</f>
        <v>0.231475216500982</v>
      </c>
      <c r="T99" s="4" t="n">
        <f aca="false">IF(A99&lt;=$D$74,0,IF(AND(A99&gt;=$D$74,A99&lt;=$D$76),2*(((A99-$D$74)/($D$75-$D$74))^2),IF(AND(A99&gt;=$D$76,A99&lt;=$D$75),1-2*((($D$75-A99)/($D$75-$D$74))^2),1)))</f>
        <v>0.4418</v>
      </c>
      <c r="U99" s="4" t="n">
        <f aca="false">IF(A99&lt;=$D$89,1,IF(AND(A99&gt;=$D$89,A99&lt;=$D$91),1-2*(((A99-$D$89)/($D$90-$D$89))^2),IF(AND(A99&gt;=$D$91,A99&lt;=$D$90),2*((($D$90-A99)/($D$90-$D$89))^2),0)))</f>
        <v>0.5582</v>
      </c>
    </row>
    <row r="100" customFormat="false" ht="14.25" hidden="false" customHeight="false" outlineLevel="0" collapsed="false">
      <c r="A100" s="4" t="n">
        <v>9.8</v>
      </c>
      <c r="O100" s="4" t="n">
        <f aca="false">IF(OR((A100&lt;=$D$3),(A100&gt;=$D$5)),0,IF(A100=$D$4,1,IF(AND((A100&gt;$D$3),(A100&lt;$D$4)),((A100-$D$3)/($D$4-$D$3)),((A100-$D$5)/($D$4-$D$5)))))</f>
        <v>0.0666666666666664</v>
      </c>
      <c r="P100" s="4" t="n">
        <f aca="false">IF(AND((A100&gt;=$D$17),(A100&lt;=$D$18)),1,IF(AND((A100&gt;$D$16),(A100&lt;$D$17)),((A100-$D$16)/($D$17-$D$16)),IF(AND((A100&gt;$D$18),(A100&lt;$D$19)),((A100-$D$19)/($D$18-$D$19)),0)))</f>
        <v>1</v>
      </c>
      <c r="Q100" s="4" t="n">
        <f aca="false">EXP(-(((A100-$D$32)^2)/(2*$D$33^2)))</f>
        <v>0.859632763602542</v>
      </c>
      <c r="R100" s="4" t="n">
        <f aca="false">1/(1+ABS((A100-$D$48)/$D$46)^(2*$D$47))</f>
        <v>0.999997440006554</v>
      </c>
      <c r="S100" s="4" t="n">
        <f aca="false">1/(1+EXP(-$D$60*(A100-$D$61)))</f>
        <v>0.310025518872388</v>
      </c>
      <c r="T100" s="4" t="n">
        <f aca="false">IF(A100&lt;=$D$74,0,IF(AND(A100&gt;=$D$74,A100&lt;=$D$76),2*(((A100-$D$74)/($D$75-$D$74))^2),IF(AND(A100&gt;=$D$76,A100&lt;=$D$75),1-2*((($D$75-A100)/($D$75-$D$74))^2),1)))</f>
        <v>0.4608</v>
      </c>
      <c r="U100" s="4" t="n">
        <f aca="false">IF(A100&lt;=$D$89,1,IF(AND(A100&gt;=$D$89,A100&lt;=$D$91),1-2*(((A100-$D$89)/($D$90-$D$89))^2),IF(AND(A100&gt;=$D$91,A100&lt;=$D$90),2*((($D$90-A100)/($D$90-$D$89))^2),0)))</f>
        <v>0.5392</v>
      </c>
    </row>
    <row r="101" customFormat="false" ht="14.25" hidden="false" customHeight="false" outlineLevel="0" collapsed="false">
      <c r="A101" s="4" t="n">
        <v>9.9</v>
      </c>
      <c r="O101" s="4" t="n">
        <f aca="false">IF(OR((A101&lt;=$D$3),(A101&gt;=$D$5)),0,IF(A101=$D$4,1,IF(AND((A101&gt;$D$3),(A101&lt;$D$4)),((A101-$D$3)/($D$4-$D$3)),((A101-$D$5)/($D$4-$D$5)))))</f>
        <v>0.0333333333333332</v>
      </c>
      <c r="P101" s="4" t="n">
        <f aca="false">IF(AND((A101&gt;=$D$17),(A101&lt;=$D$18)),1,IF(AND((A101&gt;$D$16),(A101&lt;$D$17)),((A101-$D$16)/($D$17-$D$16)),IF(AND((A101&gt;$D$18),(A101&lt;$D$19)),((A101-$D$19)/($D$18-$D$19)),0)))</f>
        <v>1</v>
      </c>
      <c r="Q101" s="4" t="n">
        <f aca="false">EXP(-(((A101-$D$32)^2)/(2*$D$33^2)))</f>
        <v>0.87126203806374</v>
      </c>
      <c r="R101" s="4" t="n">
        <f aca="false">1/(1+ABS((A101-$D$48)/$D$46)^(2*$D$47))</f>
        <v>0.999993431634788</v>
      </c>
      <c r="S101" s="4" t="n">
        <f aca="false">1/(1+EXP(-$D$60*(A101-$D$61)))</f>
        <v>0.401312339887548</v>
      </c>
      <c r="T101" s="4" t="n">
        <f aca="false">IF(A101&lt;=$D$74,0,IF(AND(A101&gt;=$D$74,A101&lt;=$D$76),2*(((A101-$D$74)/($D$75-$D$74))^2),IF(AND(A101&gt;=$D$76,A101&lt;=$D$75),1-2*((($D$75-A101)/($D$75-$D$74))^2),1)))</f>
        <v>0.4802</v>
      </c>
      <c r="U101" s="4" t="n">
        <f aca="false">IF(A101&lt;=$D$89,1,IF(AND(A101&gt;=$D$89,A101&lt;=$D$91),1-2*(((A101-$D$89)/($D$90-$D$89))^2),IF(AND(A101&gt;=$D$91,A101&lt;=$D$90),2*((($D$90-A101)/($D$90-$D$89))^2),0)))</f>
        <v>0.5198</v>
      </c>
    </row>
    <row r="102" customFormat="false" ht="14.25" hidden="false" customHeight="false" outlineLevel="0" collapsed="false">
      <c r="A102" s="4" t="n">
        <v>10</v>
      </c>
      <c r="O102" s="4" t="n">
        <f aca="false">IF(OR((A102&lt;=$D$3),(A102&gt;=$D$5)),0,IF(A102=$D$4,1,IF(AND((A102&gt;$D$3),(A102&lt;$D$4)),((A102-$D$3)/($D$4-$D$3)),((A102-$D$5)/($D$4-$D$5)))))</f>
        <v>0</v>
      </c>
      <c r="P102" s="4" t="n">
        <f aca="false">IF(AND((A102&gt;=$D$17),(A102&lt;=$D$18)),1,IF(AND((A102&gt;$D$16),(A102&lt;$D$17)),((A102-$D$16)/($D$17-$D$16)),IF(AND((A102&gt;$D$18),(A102&lt;$D$19)),((A102-$D$19)/($D$18-$D$19)),0)))</f>
        <v>1</v>
      </c>
      <c r="Q102" s="4" t="n">
        <f aca="false">EXP(-(((A102-$D$32)^2)/(2*$D$33^2)))</f>
        <v>0.882496902584596</v>
      </c>
      <c r="R102" s="4" t="n">
        <f aca="false">1/(1+ABS((A102-$D$48)/$D$46)^(2*$D$47))</f>
        <v>0.999984741443765</v>
      </c>
      <c r="S102" s="4" t="n">
        <f aca="false">1/(1+EXP(-$D$60*(A102-$D$61)))</f>
        <v>0.5</v>
      </c>
      <c r="T102" s="4" t="n">
        <f aca="false">IF(A102&lt;=$D$74,0,IF(AND(A102&gt;=$D$74,A102&lt;=$D$76),2*(((A102-$D$74)/($D$75-$D$74))^2),IF(AND(A102&gt;=$D$76,A102&lt;=$D$75),1-2*((($D$75-A102)/($D$75-$D$74))^2),1)))</f>
        <v>0.5</v>
      </c>
      <c r="U102" s="4" t="n">
        <f aca="false">IF(A102&lt;=$D$89,1,IF(AND(A102&gt;=$D$89,A102&lt;=$D$91),1-2*(((A102-$D$89)/($D$90-$D$89))^2),IF(AND(A102&gt;=$D$91,A102&lt;=$D$90),2*((($D$90-A102)/($D$90-$D$89))^2),0)))</f>
        <v>0.5</v>
      </c>
    </row>
    <row r="103" customFormat="false" ht="14.25" hidden="false" customHeight="false" outlineLevel="0" collapsed="false">
      <c r="A103" s="4" t="n">
        <v>10.1</v>
      </c>
      <c r="O103" s="4" t="n">
        <f aca="false">IF(OR((A103&lt;=$D$3),(A103&gt;=$D$5)),0,IF(A103=$D$4,1,IF(AND((A103&gt;$D$3),(A103&lt;$D$4)),((A103-$D$3)/($D$4-$D$3)),((A103-$D$5)/($D$4-$D$5)))))</f>
        <v>0</v>
      </c>
      <c r="P103" s="4" t="n">
        <f aca="false">IF(AND((A103&gt;=$D$17),(A103&lt;=$D$18)),1,IF(AND((A103&gt;$D$16),(A103&lt;$D$17)),((A103-$D$16)/($D$17-$D$16)),IF(AND((A103&gt;$D$18),(A103&lt;$D$19)),((A103-$D$19)/($D$18-$D$19)),0)))</f>
        <v>1</v>
      </c>
      <c r="Q103" s="4" t="n">
        <f aca="false">EXP(-(((A103-$D$32)^2)/(2*$D$33^2)))</f>
        <v>0.893318141565683</v>
      </c>
      <c r="R103" s="4" t="n">
        <f aca="false">1/(1+ABS((A103-$D$48)/$D$46)^(2*$D$47))</f>
        <v>0.999967292500327</v>
      </c>
      <c r="S103" s="4" t="n">
        <f aca="false">1/(1+EXP(-$D$60*(A103-$D$61)))</f>
        <v>0.598687660112452</v>
      </c>
      <c r="T103" s="4" t="n">
        <f aca="false">IF(A103&lt;=$D$74,0,IF(AND(A103&gt;=$D$74,A103&lt;=$D$76),2*(((A103-$D$74)/($D$75-$D$74))^2),IF(AND(A103&gt;=$D$76,A103&lt;=$D$75),1-2*((($D$75-A103)/($D$75-$D$74))^2),1)))</f>
        <v>0.5198</v>
      </c>
      <c r="U103" s="4" t="n">
        <f aca="false">IF(A103&lt;=$D$89,1,IF(AND(A103&gt;=$D$89,A103&lt;=$D$91),1-2*(((A103-$D$89)/($D$90-$D$89))^2),IF(AND(A103&gt;=$D$91,A103&lt;=$D$90),2*((($D$90-A103)/($D$90-$D$89))^2),0)))</f>
        <v>0.4802</v>
      </c>
    </row>
    <row r="104" customFormat="false" ht="14.25" hidden="false" customHeight="false" outlineLevel="0" collapsed="false">
      <c r="A104" s="4" t="n">
        <v>10.2</v>
      </c>
      <c r="O104" s="4" t="n">
        <f aca="false">IF(OR((A104&lt;=$D$3),(A104&gt;=$D$5)),0,IF(A104=$D$4,1,IF(AND((A104&gt;$D$3),(A104&lt;$D$4)),((A104-$D$3)/($D$4-$D$3)),((A104-$D$5)/($D$4-$D$5)))))</f>
        <v>0</v>
      </c>
      <c r="P104" s="4" t="n">
        <f aca="false">IF(AND((A104&gt;=$D$17),(A104&lt;=$D$18)),1,IF(AND((A104&gt;$D$16),(A104&lt;$D$17)),((A104-$D$16)/($D$17-$D$16)),IF(AND((A104&gt;$D$18),(A104&lt;$D$19)),((A104-$D$19)/($D$18-$D$19)),0)))</f>
        <v>1</v>
      </c>
      <c r="Q104" s="4" t="n">
        <f aca="false">EXP(-(((A104-$D$32)^2)/(2*$D$33^2)))</f>
        <v>0.903707077873196</v>
      </c>
      <c r="R104" s="4" t="n">
        <f aca="false">1/(1+ABS((A104-$D$48)/$D$46)^(2*$D$47))</f>
        <v>0.99993439430439</v>
      </c>
      <c r="S104" s="4" t="n">
        <f aca="false">1/(1+EXP(-$D$60*(A104-$D$61)))</f>
        <v>0.689974481127612</v>
      </c>
      <c r="T104" s="4" t="n">
        <f aca="false">IF(A104&lt;=$D$74,0,IF(AND(A104&gt;=$D$74,A104&lt;=$D$76),2*(((A104-$D$74)/($D$75-$D$74))^2),IF(AND(A104&gt;=$D$76,A104&lt;=$D$75),1-2*((($D$75-A104)/($D$75-$D$74))^2),1)))</f>
        <v>0.5392</v>
      </c>
      <c r="U104" s="4" t="n">
        <f aca="false">IF(A104&lt;=$D$89,1,IF(AND(A104&gt;=$D$89,A104&lt;=$D$91),1-2*(((A104-$D$89)/($D$90-$D$89))^2),IF(AND(A104&gt;=$D$91,A104&lt;=$D$90),2*((($D$90-A104)/($D$90-$D$89))^2),0)))</f>
        <v>0.4608</v>
      </c>
    </row>
    <row r="105" customFormat="false" ht="14.25" hidden="false" customHeight="false" outlineLevel="0" collapsed="false">
      <c r="A105" s="4" t="n">
        <v>10.3</v>
      </c>
      <c r="O105" s="4" t="n">
        <f aca="false">IF(OR((A105&lt;=$D$3),(A105&gt;=$D$5)),0,IF(A105=$D$4,1,IF(AND((A105&gt;$D$3),(A105&lt;$D$4)),((A105-$D$3)/($D$4-$D$3)),((A105-$D$5)/($D$4-$D$5)))))</f>
        <v>0</v>
      </c>
      <c r="P105" s="4" t="n">
        <f aca="false">IF(AND((A105&gt;=$D$17),(A105&lt;=$D$18)),1,IF(AND((A105&gt;$D$16),(A105&lt;$D$17)),((A105-$D$16)/($D$17-$D$16)),IF(AND((A105&gt;$D$18),(A105&lt;$D$19)),((A105-$D$19)/($D$18-$D$19)),0)))</f>
        <v>1</v>
      </c>
      <c r="Q105" s="4" t="n">
        <f aca="false">EXP(-(((A105-$D$32)^2)/(2*$D$33^2)))</f>
        <v>0.913645626396729</v>
      </c>
      <c r="R105" s="4" t="n">
        <f aca="false">1/(1+ABS((A105-$D$48)/$D$46)^(2*$D$47))</f>
        <v>0.999875544860974</v>
      </c>
      <c r="S105" s="4" t="n">
        <f aca="false">1/(1+EXP(-$D$60*(A105-$D$61)))</f>
        <v>0.768524783499018</v>
      </c>
      <c r="T105" s="4" t="n">
        <f aca="false">IF(A105&lt;=$D$74,0,IF(AND(A105&gt;=$D$74,A105&lt;=$D$76),2*(((A105-$D$74)/($D$75-$D$74))^2),IF(AND(A105&gt;=$D$76,A105&lt;=$D$75),1-2*((($D$75-A105)/($D$75-$D$74))^2),1)))</f>
        <v>0.5582</v>
      </c>
      <c r="U105" s="4" t="n">
        <f aca="false">IF(A105&lt;=$D$89,1,IF(AND(A105&gt;=$D$89,A105&lt;=$D$91),1-2*(((A105-$D$89)/($D$90-$D$89))^2),IF(AND(A105&gt;=$D$91,A105&lt;=$D$90),2*((($D$90-A105)/($D$90-$D$89))^2),0)))</f>
        <v>0.4418</v>
      </c>
    </row>
    <row r="106" customFormat="false" ht="14.25" hidden="false" customHeight="false" outlineLevel="0" collapsed="false">
      <c r="A106" s="4" t="n">
        <v>10.4</v>
      </c>
      <c r="O106" s="4" t="n">
        <f aca="false">IF(OR((A106&lt;=$D$3),(A106&gt;=$D$5)),0,IF(A106=$D$4,1,IF(AND((A106&gt;$D$3),(A106&lt;$D$4)),((A106-$D$3)/($D$4-$D$3)),((A106-$D$5)/($D$4-$D$5)))))</f>
        <v>0</v>
      </c>
      <c r="P106" s="4" t="n">
        <f aca="false">IF(AND((A106&gt;=$D$17),(A106&lt;=$D$18)),1,IF(AND((A106&gt;$D$16),(A106&lt;$D$17)),((A106-$D$16)/($D$17-$D$16)),IF(AND((A106&gt;$D$18),(A106&lt;$D$19)),((A106-$D$19)/($D$18-$D$19)),0)))</f>
        <v>1</v>
      </c>
      <c r="Q106" s="4" t="n">
        <f aca="false">EXP(-(((A106-$D$32)^2)/(2*$D$33^2)))</f>
        <v>0.923116346386636</v>
      </c>
      <c r="R106" s="4" t="n">
        <f aca="false">1/(1+ABS((A106-$D$48)/$D$46)^(2*$D$47))</f>
        <v>0.999774863158949</v>
      </c>
      <c r="S106" s="4" t="n">
        <f aca="false">1/(1+EXP(-$D$60*(A106-$D$61)))</f>
        <v>0.832018385133925</v>
      </c>
      <c r="T106" s="4" t="n">
        <f aca="false">IF(A106&lt;=$D$74,0,IF(AND(A106&gt;=$D$74,A106&lt;=$D$76),2*(((A106-$D$74)/($D$75-$D$74))^2),IF(AND(A106&gt;=$D$76,A106&lt;=$D$75),1-2*((($D$75-A106)/($D$75-$D$74))^2),1)))</f>
        <v>0.5768</v>
      </c>
      <c r="U106" s="4" t="n">
        <f aca="false">IF(A106&lt;=$D$89,1,IF(AND(A106&gt;=$D$89,A106&lt;=$D$91),1-2*(((A106-$D$89)/($D$90-$D$89))^2),IF(AND(A106&gt;=$D$91,A106&lt;=$D$90),2*((($D$90-A106)/($D$90-$D$89))^2),0)))</f>
        <v>0.4232</v>
      </c>
    </row>
    <row r="107" customFormat="false" ht="14.25" hidden="false" customHeight="false" outlineLevel="0" collapsed="false">
      <c r="A107" s="4" t="n">
        <v>10.5</v>
      </c>
      <c r="O107" s="4" t="n">
        <f aca="false">IF(OR((A107&lt;=$D$3),(A107&gt;=$D$5)),0,IF(A107=$D$4,1,IF(AND((A107&gt;$D$3),(A107&lt;$D$4)),((A107-$D$3)/($D$4-$D$3)),((A107-$D$5)/($D$4-$D$5)))))</f>
        <v>0</v>
      </c>
      <c r="P107" s="4" t="n">
        <f aca="false">IF(AND((A107&gt;=$D$17),(A107&lt;=$D$18)),1,IF(AND((A107&gt;$D$16),(A107&lt;$D$17)),((A107-$D$16)/($D$17-$D$16)),IF(AND((A107&gt;$D$18),(A107&lt;$D$19)),((A107-$D$19)/($D$18-$D$19)),0)))</f>
        <v>1</v>
      </c>
      <c r="Q107" s="4" t="n">
        <f aca="false">EXP(-(((A107-$D$32)^2)/(2*$D$33^2)))</f>
        <v>0.932102492359528</v>
      </c>
      <c r="R107" s="4" t="n">
        <f aca="false">1/(1+ABS((A107-$D$48)/$D$46)^(2*$D$47))</f>
        <v>0.99960908679852</v>
      </c>
      <c r="S107" s="4" t="n">
        <f aca="false">1/(1+EXP(-$D$60*(A107-$D$61)))</f>
        <v>0.880797077977882</v>
      </c>
      <c r="T107" s="4" t="n">
        <f aca="false">IF(A107&lt;=$D$74,0,IF(AND(A107&gt;=$D$74,A107&lt;=$D$76),2*(((A107-$D$74)/($D$75-$D$74))^2),IF(AND(A107&gt;=$D$76,A107&lt;=$D$75),1-2*((($D$75-A107)/($D$75-$D$74))^2),1)))</f>
        <v>0.595</v>
      </c>
      <c r="U107" s="4" t="n">
        <f aca="false">IF(A107&lt;=$D$89,1,IF(AND(A107&gt;=$D$89,A107&lt;=$D$91),1-2*(((A107-$D$89)/($D$90-$D$89))^2),IF(AND(A107&gt;=$D$91,A107&lt;=$D$90),2*((($D$90-A107)/($D$90-$D$89))^2),0)))</f>
        <v>0.405</v>
      </c>
    </row>
    <row r="108" customFormat="false" ht="14.25" hidden="false" customHeight="false" outlineLevel="0" collapsed="false">
      <c r="A108" s="4" t="n">
        <v>10.6</v>
      </c>
      <c r="O108" s="4" t="n">
        <f aca="false">IF(OR((A108&lt;=$D$3),(A108&gt;=$D$5)),0,IF(A108=$D$4,1,IF(AND((A108&gt;$D$3),(A108&lt;$D$4)),((A108-$D$3)/($D$4-$D$3)),((A108-$D$5)/($D$4-$D$5)))))</f>
        <v>0</v>
      </c>
      <c r="P108" s="4" t="n">
        <f aca="false">IF(AND((A108&gt;=$D$17),(A108&lt;=$D$18)),1,IF(AND((A108&gt;$D$16),(A108&lt;$D$17)),((A108-$D$16)/($D$17-$D$16)),IF(AND((A108&gt;$D$18),(A108&lt;$D$19)),((A108-$D$19)/($D$18-$D$19)),0)))</f>
        <v>1</v>
      </c>
      <c r="Q108" s="4" t="n">
        <f aca="false">EXP(-(((A108-$D$32)^2)/(2*$D$33^2)))</f>
        <v>0.940588063364342</v>
      </c>
      <c r="R108" s="4" t="n">
        <f aca="false">1/(1+ABS((A108-$D$48)/$D$46)^(2*$D$47))</f>
        <v>0.999345069215439</v>
      </c>
      <c r="S108" s="4" t="n">
        <f aca="false">1/(1+EXP(-$D$60*(A108-$D$61)))</f>
        <v>0.916827303506077</v>
      </c>
      <c r="T108" s="4" t="n">
        <f aca="false">IF(A108&lt;=$D$74,0,IF(AND(A108&gt;=$D$74,A108&lt;=$D$76),2*(((A108-$D$74)/($D$75-$D$74))^2),IF(AND(A108&gt;=$D$76,A108&lt;=$D$75),1-2*((($D$75-A108)/($D$75-$D$74))^2),1)))</f>
        <v>0.6128</v>
      </c>
      <c r="U108" s="4" t="n">
        <f aca="false">IF(A108&lt;=$D$89,1,IF(AND(A108&gt;=$D$89,A108&lt;=$D$91),1-2*(((A108-$D$89)/($D$90-$D$89))^2),IF(AND(A108&gt;=$D$91,A108&lt;=$D$90),2*((($D$90-A108)/($D$90-$D$89))^2),0)))</f>
        <v>0.3872</v>
      </c>
    </row>
    <row r="109" customFormat="false" ht="14.25" hidden="false" customHeight="false" outlineLevel="0" collapsed="false">
      <c r="A109" s="4" t="n">
        <v>10.7</v>
      </c>
      <c r="O109" s="4" t="n">
        <f aca="false">IF(OR((A109&lt;=$D$3),(A109&gt;=$D$5)),0,IF(A109=$D$4,1,IF(AND((A109&gt;$D$3),(A109&lt;$D$4)),((A109-$D$3)/($D$4-$D$3)),((A109-$D$5)/($D$4-$D$5)))))</f>
        <v>0</v>
      </c>
      <c r="P109" s="4" t="n">
        <f aca="false">IF(AND((A109&gt;=$D$17),(A109&lt;=$D$18)),1,IF(AND((A109&gt;$D$16),(A109&lt;$D$17)),((A109-$D$16)/($D$17-$D$16)),IF(AND((A109&gt;$D$18),(A109&lt;$D$19)),((A109-$D$19)/($D$18-$D$19)),0)))</f>
        <v>1</v>
      </c>
      <c r="Q109" s="4" t="n">
        <f aca="false">EXP(-(((A109-$D$32)^2)/(2*$D$33^2)))</f>
        <v>0.948557850406423</v>
      </c>
      <c r="R109" s="4" t="n">
        <f aca="false">1/(1+ABS((A109-$D$48)/$D$46)^(2*$D$47))</f>
        <v>0.998936715663547</v>
      </c>
      <c r="S109" s="4" t="n">
        <f aca="false">1/(1+EXP(-$D$60*(A109-$D$61)))</f>
        <v>0.942675824101131</v>
      </c>
      <c r="T109" s="4" t="n">
        <f aca="false">IF(A109&lt;=$D$74,0,IF(AND(A109&gt;=$D$74,A109&lt;=$D$76),2*(((A109-$D$74)/($D$75-$D$74))^2),IF(AND(A109&gt;=$D$76,A109&lt;=$D$75),1-2*((($D$75-A109)/($D$75-$D$74))^2),1)))</f>
        <v>0.6302</v>
      </c>
      <c r="U109" s="4" t="n">
        <f aca="false">IF(A109&lt;=$D$89,1,IF(AND(A109&gt;=$D$89,A109&lt;=$D$91),1-2*(((A109-$D$89)/($D$90-$D$89))^2),IF(AND(A109&gt;=$D$91,A109&lt;=$D$90),2*((($D$90-A109)/($D$90-$D$89))^2),0)))</f>
        <v>0.3698</v>
      </c>
    </row>
    <row r="110" customFormat="false" ht="14.25" hidden="false" customHeight="false" outlineLevel="0" collapsed="false">
      <c r="A110" s="4" t="n">
        <v>10.8</v>
      </c>
      <c r="O110" s="4" t="n">
        <f aca="false">IF(OR((A110&lt;=$D$3),(A110&gt;=$D$5)),0,IF(A110=$D$4,1,IF(AND((A110&gt;$D$3),(A110&lt;$D$4)),((A110-$D$3)/($D$4-$D$3)),((A110-$D$5)/($D$4-$D$5)))))</f>
        <v>0</v>
      </c>
      <c r="P110" s="4" t="n">
        <f aca="false">IF(AND((A110&gt;=$D$17),(A110&lt;=$D$18)),1,IF(AND((A110&gt;$D$16),(A110&lt;$D$17)),((A110-$D$16)/($D$17-$D$16)),IF(AND((A110&gt;$D$18),(A110&lt;$D$19)),((A110-$D$19)/($D$18-$D$19)),0)))</f>
        <v>1</v>
      </c>
      <c r="Q110" s="4" t="n">
        <f aca="false">EXP(-(((A110-$D$32)^2)/(2*$D$33^2)))</f>
        <v>0.9559974818331</v>
      </c>
      <c r="R110" s="4" t="n">
        <f aca="false">1/(1+ABS((A110-$D$48)/$D$46)^(2*$D$47))</f>
        <v>0.998321310198887</v>
      </c>
      <c r="S110" s="4" t="n">
        <f aca="false">1/(1+EXP(-$D$60*(A110-$D$61)))</f>
        <v>0.960834277203236</v>
      </c>
      <c r="T110" s="4" t="n">
        <f aca="false">IF(A110&lt;=$D$74,0,IF(AND(A110&gt;=$D$74,A110&lt;=$D$76),2*(((A110-$D$74)/($D$75-$D$74))^2),IF(AND(A110&gt;=$D$76,A110&lt;=$D$75),1-2*((($D$75-A110)/($D$75-$D$74))^2),1)))</f>
        <v>0.6472</v>
      </c>
      <c r="U110" s="4" t="n">
        <f aca="false">IF(A110&lt;=$D$89,1,IF(AND(A110&gt;=$D$89,A110&lt;=$D$91),1-2*(((A110-$D$89)/($D$90-$D$89))^2),IF(AND(A110&gt;=$D$91,A110&lt;=$D$90),2*((($D$90-A110)/($D$90-$D$89))^2),0)))</f>
        <v>0.3528</v>
      </c>
    </row>
    <row r="111" customFormat="false" ht="14.25" hidden="false" customHeight="false" outlineLevel="0" collapsed="false">
      <c r="A111" s="4" t="n">
        <v>10.9</v>
      </c>
      <c r="O111" s="4" t="n">
        <f aca="false">IF(OR((A111&lt;=$D$3),(A111&gt;=$D$5)),0,IF(A111=$D$4,1,IF(AND((A111&gt;$D$3),(A111&lt;$D$4)),((A111-$D$3)/($D$4-$D$3)),((A111-$D$5)/($D$4-$D$5)))))</f>
        <v>0</v>
      </c>
      <c r="P111" s="4" t="n">
        <f aca="false">IF(AND((A111&gt;=$D$17),(A111&lt;=$D$18)),1,IF(AND((A111&gt;$D$16),(A111&lt;$D$17)),((A111-$D$16)/($D$17-$D$16)),IF(AND((A111&gt;$D$18),(A111&lt;$D$19)),((A111-$D$19)/($D$18-$D$19)),0)))</f>
        <v>1</v>
      </c>
      <c r="Q111" s="4" t="n">
        <f aca="false">EXP(-(((A111-$D$32)^2)/(2*$D$33^2)))</f>
        <v>0.962893466491363</v>
      </c>
      <c r="R111" s="4" t="n">
        <f aca="false">1/(1+ABS((A111-$D$48)/$D$46)^(2*$D$47))</f>
        <v>0.997415212381358</v>
      </c>
      <c r="S111" s="4" t="n">
        <f aca="false">1/(1+EXP(-$D$60*(A111-$D$61)))</f>
        <v>0.973403006423134</v>
      </c>
      <c r="T111" s="4" t="n">
        <f aca="false">IF(A111&lt;=$D$74,0,IF(AND(A111&gt;=$D$74,A111&lt;=$D$76),2*(((A111-$D$74)/($D$75-$D$74))^2),IF(AND(A111&gt;=$D$76,A111&lt;=$D$75),1-2*((($D$75-A111)/($D$75-$D$74))^2),1)))</f>
        <v>0.6638</v>
      </c>
      <c r="U111" s="4" t="n">
        <f aca="false">IF(A111&lt;=$D$89,1,IF(AND(A111&gt;=$D$89,A111&lt;=$D$91),1-2*(((A111-$D$89)/($D$90-$D$89))^2),IF(AND(A111&gt;=$D$91,A111&lt;=$D$90),2*((($D$90-A111)/($D$90-$D$89))^2),0)))</f>
        <v>0.3362</v>
      </c>
    </row>
    <row r="112" customFormat="false" ht="14.25" hidden="false" customHeight="false" outlineLevel="0" collapsed="false">
      <c r="A112" s="4" t="n">
        <v>11</v>
      </c>
      <c r="O112" s="4" t="n">
        <f aca="false">IF(OR((A112&lt;=$D$3),(A112&gt;=$D$5)),0,IF(A112=$D$4,1,IF(AND((A112&gt;$D$3),(A112&lt;$D$4)),((A112-$D$3)/($D$4-$D$3)),((A112-$D$5)/($D$4-$D$5)))))</f>
        <v>0</v>
      </c>
      <c r="P112" s="4" t="n">
        <f aca="false">IF(AND((A112&gt;=$D$17),(A112&lt;=$D$18)),1,IF(AND((A112&gt;$D$16),(A112&lt;$D$17)),((A112-$D$16)/($D$17-$D$16)),IF(AND((A112&gt;$D$18),(A112&lt;$D$19)),((A112-$D$19)/($D$18-$D$19)),0)))</f>
        <v>1</v>
      </c>
      <c r="Q112" s="4" t="n">
        <f aca="false">EXP(-(((A112-$D$32)^2)/(2*$D$33^2)))</f>
        <v>0.969233234476344</v>
      </c>
      <c r="R112" s="4" t="n">
        <f aca="false">1/(1+ABS((A112-$D$48)/$D$46)^(2*$D$47))</f>
        <v>0.996108949416342</v>
      </c>
      <c r="S112" s="4" t="n">
        <f aca="false">1/(1+EXP(-$D$60*(A112-$D$61)))</f>
        <v>0.982013790037909</v>
      </c>
      <c r="T112" s="4" t="n">
        <f aca="false">IF(A112&lt;=$D$74,0,IF(AND(A112&gt;=$D$74,A112&lt;=$D$76),2*(((A112-$D$74)/($D$75-$D$74))^2),IF(AND(A112&gt;=$D$76,A112&lt;=$D$75),1-2*((($D$75-A112)/($D$75-$D$74))^2),1)))</f>
        <v>0.68</v>
      </c>
      <c r="U112" s="4" t="n">
        <f aca="false">IF(A112&lt;=$D$89,1,IF(AND(A112&gt;=$D$89,A112&lt;=$D$91),1-2*(((A112-$D$89)/($D$90-$D$89))^2),IF(AND(A112&gt;=$D$91,A112&lt;=$D$90),2*((($D$90-A112)/($D$90-$D$89))^2),0)))</f>
        <v>0.32</v>
      </c>
    </row>
    <row r="113" customFormat="false" ht="14.25" hidden="false" customHeight="false" outlineLevel="0" collapsed="false">
      <c r="A113" s="4" t="n">
        <v>11.1</v>
      </c>
      <c r="O113" s="4" t="n">
        <f aca="false">IF(OR((A113&lt;=$D$3),(A113&gt;=$D$5)),0,IF(A113=$D$4,1,IF(AND((A113&gt;$D$3),(A113&lt;$D$4)),((A113-$D$3)/($D$4-$D$3)),((A113-$D$5)/($D$4-$D$5)))))</f>
        <v>0</v>
      </c>
      <c r="P113" s="4" t="n">
        <f aca="false">IF(AND((A113&gt;=$D$17),(A113&lt;=$D$18)),1,IF(AND((A113&gt;$D$16),(A113&lt;$D$17)),((A113-$D$16)/($D$17-$D$16)),IF(AND((A113&gt;$D$18),(A113&lt;$D$19)),((A113-$D$19)/($D$18-$D$19)),0)))</f>
        <v>1</v>
      </c>
      <c r="Q113" s="4" t="n">
        <f aca="false">EXP(-(((A113-$D$32)^2)/(2*$D$33^2)))</f>
        <v>0.975005175298418</v>
      </c>
      <c r="R113" s="4" t="n">
        <f aca="false">1/(1+ABS((A113-$D$48)/$D$46)^(2*$D$47))</f>
        <v>0.994261806567715</v>
      </c>
      <c r="S113" s="4" t="n">
        <f aca="false">1/(1+EXP(-$D$60*(A113-$D$61)))</f>
        <v>0.987871565015726</v>
      </c>
      <c r="T113" s="4" t="n">
        <f aca="false">IF(A113&lt;=$D$74,0,IF(AND(A113&gt;=$D$74,A113&lt;=$D$76),2*(((A113-$D$74)/($D$75-$D$74))^2),IF(AND(A113&gt;=$D$76,A113&lt;=$D$75),1-2*((($D$75-A113)/($D$75-$D$74))^2),1)))</f>
        <v>0.6958</v>
      </c>
      <c r="U113" s="4" t="n">
        <f aca="false">IF(A113&lt;=$D$89,1,IF(AND(A113&gt;=$D$89,A113&lt;=$D$91),1-2*(((A113-$D$89)/($D$90-$D$89))^2),IF(AND(A113&gt;=$D$91,A113&lt;=$D$90),2*((($D$90-A113)/($D$90-$D$89))^2),0)))</f>
        <v>0.3042</v>
      </c>
    </row>
    <row r="114" customFormat="false" ht="14.25" hidden="false" customHeight="false" outlineLevel="0" collapsed="false">
      <c r="A114" s="4" t="n">
        <v>11.2</v>
      </c>
      <c r="O114" s="4" t="n">
        <f aca="false">IF(OR((A114&lt;=$D$3),(A114&gt;=$D$5)),0,IF(A114=$D$4,1,IF(AND((A114&gt;$D$3),(A114&lt;$D$4)),((A114-$D$3)/($D$4-$D$3)),((A114-$D$5)/($D$4-$D$5)))))</f>
        <v>0</v>
      </c>
      <c r="P114" s="4" t="n">
        <f aca="false">IF(AND((A114&gt;=$D$17),(A114&lt;=$D$18)),1,IF(AND((A114&gt;$D$16),(A114&lt;$D$17)),((A114-$D$16)/($D$17-$D$16)),IF(AND((A114&gt;$D$18),(A114&lt;$D$19)),((A114-$D$19)/($D$18-$D$19)),0)))</f>
        <v>1</v>
      </c>
      <c r="Q114" s="4" t="n">
        <f aca="false">EXP(-(((A114-$D$32)^2)/(2*$D$33^2)))</f>
        <v>0.980198673306755</v>
      </c>
      <c r="R114" s="4" t="n">
        <f aca="false">1/(1+ABS((A114-$D$48)/$D$46)^(2*$D$47))</f>
        <v>0.99169613771978</v>
      </c>
      <c r="S114" s="4" t="n">
        <f aca="false">1/(1+EXP(-$D$60*(A114-$D$61)))</f>
        <v>0.99183742884684</v>
      </c>
      <c r="T114" s="4" t="n">
        <f aca="false">IF(A114&lt;=$D$74,0,IF(AND(A114&gt;=$D$74,A114&lt;=$D$76),2*(((A114-$D$74)/($D$75-$D$74))^2),IF(AND(A114&gt;=$D$76,A114&lt;=$D$75),1-2*((($D$75-A114)/($D$75-$D$74))^2),1)))</f>
        <v>0.7112</v>
      </c>
      <c r="U114" s="4" t="n">
        <f aca="false">IF(A114&lt;=$D$89,1,IF(AND(A114&gt;=$D$89,A114&lt;=$D$91),1-2*(((A114-$D$89)/($D$90-$D$89))^2),IF(AND(A114&gt;=$D$91,A114&lt;=$D$90),2*((($D$90-A114)/($D$90-$D$89))^2),0)))</f>
        <v>0.2888</v>
      </c>
    </row>
    <row r="115" customFormat="false" ht="14.25" hidden="false" customHeight="false" outlineLevel="0" collapsed="false">
      <c r="A115" s="4" t="n">
        <v>11.3</v>
      </c>
      <c r="O115" s="4" t="n">
        <f aca="false">IF(OR((A115&lt;=$D$3),(A115&gt;=$D$5)),0,IF(A115=$D$4,1,IF(AND((A115&gt;$D$3),(A115&lt;$D$4)),((A115-$D$3)/($D$4-$D$3)),((A115-$D$5)/($D$4-$D$5)))))</f>
        <v>0</v>
      </c>
      <c r="P115" s="4" t="n">
        <f aca="false">IF(AND((A115&gt;=$D$17),(A115&lt;=$D$18)),1,IF(AND((A115&gt;$D$16),(A115&lt;$D$17)),((A115-$D$16)/($D$17-$D$16)),IF(AND((A115&gt;$D$18),(A115&lt;$D$19)),((A115-$D$19)/($D$18-$D$19)),0)))</f>
        <v>1</v>
      </c>
      <c r="Q115" s="4" t="n">
        <f aca="false">EXP(-(((A115-$D$32)^2)/(2*$D$33^2)))</f>
        <v>0.984804140218096</v>
      </c>
      <c r="R115" s="4" t="n">
        <f aca="false">1/(1+ABS((A115-$D$48)/$D$46)^(2*$D$47))</f>
        <v>0.988191791859872</v>
      </c>
      <c r="S115" s="4" t="n">
        <f aca="false">1/(1+EXP(-$D$60*(A115-$D$61)))</f>
        <v>0.99451370110055</v>
      </c>
      <c r="T115" s="4" t="n">
        <f aca="false">IF(A115&lt;=$D$74,0,IF(AND(A115&gt;=$D$74,A115&lt;=$D$76),2*(((A115-$D$74)/($D$75-$D$74))^2),IF(AND(A115&gt;=$D$76,A115&lt;=$D$75),1-2*((($D$75-A115)/($D$75-$D$74))^2),1)))</f>
        <v>0.7262</v>
      </c>
      <c r="U115" s="4" t="n">
        <f aca="false">IF(A115&lt;=$D$89,1,IF(AND(A115&gt;=$D$89,A115&lt;=$D$91),1-2*(((A115-$D$89)/($D$90-$D$89))^2),IF(AND(A115&gt;=$D$91,A115&lt;=$D$90),2*((($D$90-A115)/($D$90-$D$89))^2),0)))</f>
        <v>0.2738</v>
      </c>
    </row>
    <row r="116" customFormat="false" ht="14.25" hidden="false" customHeight="false" outlineLevel="0" collapsed="false">
      <c r="A116" s="4" t="n">
        <v>11.4</v>
      </c>
      <c r="O116" s="4" t="n">
        <f aca="false">IF(OR((A116&lt;=$D$3),(A116&gt;=$D$5)),0,IF(A116=$D$4,1,IF(AND((A116&gt;$D$3),(A116&lt;$D$4)),((A116-$D$3)/($D$4-$D$3)),((A116-$D$5)/($D$4-$D$5)))))</f>
        <v>0</v>
      </c>
      <c r="P116" s="4" t="n">
        <f aca="false">IF(AND((A116&gt;=$D$17),(A116&lt;=$D$18)),1,IF(AND((A116&gt;$D$16),(A116&lt;$D$17)),((A116-$D$16)/($D$17-$D$16)),IF(AND((A116&gt;$D$18),(A116&lt;$D$19)),((A116-$D$19)/($D$18-$D$19)),0)))</f>
        <v>1</v>
      </c>
      <c r="Q116" s="4" t="n">
        <f aca="false">EXP(-(((A116-$D$32)^2)/(2*$D$33^2)))</f>
        <v>0.988813044611233</v>
      </c>
      <c r="R116" s="4" t="n">
        <f aca="false">1/(1+ABS((A116-$D$48)/$D$46)^(2*$D$47))</f>
        <v>0.98348129088135</v>
      </c>
      <c r="S116" s="4" t="n">
        <f aca="false">1/(1+EXP(-$D$60*(A116-$D$61)))</f>
        <v>0.996315760100564</v>
      </c>
      <c r="T116" s="4" t="n">
        <f aca="false">IF(A116&lt;=$D$74,0,IF(AND(A116&gt;=$D$74,A116&lt;=$D$76),2*(((A116-$D$74)/($D$75-$D$74))^2),IF(AND(A116&gt;=$D$76,A116&lt;=$D$75),1-2*((($D$75-A116)/($D$75-$D$74))^2),1)))</f>
        <v>0.7408</v>
      </c>
      <c r="U116" s="4" t="n">
        <f aca="false">IF(A116&lt;=$D$89,1,IF(AND(A116&gt;=$D$89,A116&lt;=$D$91),1-2*(((A116-$D$89)/($D$90-$D$89))^2),IF(AND(A116&gt;=$D$91,A116&lt;=$D$90),2*((($D$90-A116)/($D$90-$D$89))^2),0)))</f>
        <v>0.2592</v>
      </c>
    </row>
    <row r="117" customFormat="false" ht="14.25" hidden="false" customHeight="false" outlineLevel="0" collapsed="false">
      <c r="A117" s="4" t="n">
        <v>11.5</v>
      </c>
      <c r="O117" s="4" t="n">
        <f aca="false">IF(OR((A117&lt;=$D$3),(A117&gt;=$D$5)),0,IF(A117=$D$4,1,IF(AND((A117&gt;$D$3),(A117&lt;$D$4)),((A117-$D$3)/($D$4-$D$3)),((A117-$D$5)/($D$4-$D$5)))))</f>
        <v>0</v>
      </c>
      <c r="P117" s="4" t="n">
        <f aca="false">IF(AND((A117&gt;=$D$17),(A117&lt;=$D$18)),1,IF(AND((A117&gt;$D$16),(A117&lt;$D$17)),((A117-$D$16)/($D$17-$D$16)),IF(AND((A117&gt;$D$18),(A117&lt;$D$19)),((A117-$D$19)/($D$18-$D$19)),0)))</f>
        <v>1</v>
      </c>
      <c r="Q117" s="4" t="n">
        <f aca="false">EXP(-(((A117-$D$32)^2)/(2*$D$33^2)))</f>
        <v>0.992217938260244</v>
      </c>
      <c r="R117" s="4" t="n">
        <f aca="false">1/(1+ABS((A117-$D$48)/$D$46)^(2*$D$47))</f>
        <v>0.977246702133367</v>
      </c>
      <c r="S117" s="4" t="n">
        <f aca="false">1/(1+EXP(-$D$60*(A117-$D$61)))</f>
        <v>0.997527376843365</v>
      </c>
      <c r="T117" s="4" t="n">
        <f aca="false">IF(A117&lt;=$D$74,0,IF(AND(A117&gt;=$D$74,A117&lt;=$D$76),2*(((A117-$D$74)/($D$75-$D$74))^2),IF(AND(A117&gt;=$D$76,A117&lt;=$D$75),1-2*((($D$75-A117)/($D$75-$D$74))^2),1)))</f>
        <v>0.755</v>
      </c>
      <c r="U117" s="4" t="n">
        <f aca="false">IF(A117&lt;=$D$89,1,IF(AND(A117&gt;=$D$89,A117&lt;=$D$91),1-2*(((A117-$D$89)/($D$90-$D$89))^2),IF(AND(A117&gt;=$D$91,A117&lt;=$D$90),2*((($D$90-A117)/($D$90-$D$89))^2),0)))</f>
        <v>0.245</v>
      </c>
    </row>
    <row r="118" customFormat="false" ht="14.25" hidden="false" customHeight="false" outlineLevel="0" collapsed="false">
      <c r="A118" s="4" t="n">
        <v>11.6</v>
      </c>
      <c r="O118" s="4" t="n">
        <f aca="false">IF(OR((A118&lt;=$D$3),(A118&gt;=$D$5)),0,IF(A118=$D$4,1,IF(AND((A118&gt;$D$3),(A118&lt;$D$4)),((A118-$D$3)/($D$4-$D$3)),((A118-$D$5)/($D$4-$D$5)))))</f>
        <v>0</v>
      </c>
      <c r="P118" s="4" t="n">
        <f aca="false">IF(AND((A118&gt;=$D$17),(A118&lt;=$D$18)),1,IF(AND((A118&gt;$D$16),(A118&lt;$D$17)),((A118-$D$16)/($D$17-$D$16)),IF(AND((A118&gt;$D$18),(A118&lt;$D$19)),((A118-$D$19)/($D$18-$D$19)),0)))</f>
        <v>1</v>
      </c>
      <c r="Q118" s="4" t="n">
        <f aca="false">EXP(-(((A118-$D$32)^2)/(2*$D$33^2)))</f>
        <v>0.995012479192682</v>
      </c>
      <c r="R118" s="4" t="n">
        <f aca="false">1/(1+ABS((A118-$D$48)/$D$46)^(2*$D$47))</f>
        <v>0.969119509521972</v>
      </c>
      <c r="S118" s="4" t="n">
        <f aca="false">1/(1+EXP(-$D$60*(A118-$D$61)))</f>
        <v>0.998341198919826</v>
      </c>
      <c r="T118" s="4" t="n">
        <f aca="false">IF(A118&lt;=$D$74,0,IF(AND(A118&gt;=$D$74,A118&lt;=$D$76),2*(((A118-$D$74)/($D$75-$D$74))^2),IF(AND(A118&gt;=$D$76,A118&lt;=$D$75),1-2*((($D$75-A118)/($D$75-$D$74))^2),1)))</f>
        <v>0.7688</v>
      </c>
      <c r="U118" s="4" t="n">
        <f aca="false">IF(A118&lt;=$D$89,1,IF(AND(A118&gt;=$D$89,A118&lt;=$D$91),1-2*(((A118-$D$89)/($D$90-$D$89))^2),IF(AND(A118&gt;=$D$91,A118&lt;=$D$90),2*((($D$90-A118)/($D$90-$D$89))^2),0)))</f>
        <v>0.2312</v>
      </c>
    </row>
    <row r="119" customFormat="false" ht="14.25" hidden="false" customHeight="false" outlineLevel="0" collapsed="false">
      <c r="A119" s="4" t="n">
        <v>11.7</v>
      </c>
      <c r="O119" s="4" t="n">
        <f aca="false">IF(OR((A119&lt;=$D$3),(A119&gt;=$D$5)),0,IF(A119=$D$4,1,IF(AND((A119&gt;$D$3),(A119&lt;$D$4)),((A119-$D$3)/($D$4-$D$3)),((A119-$D$5)/($D$4-$D$5)))))</f>
        <v>0</v>
      </c>
      <c r="P119" s="4" t="n">
        <f aca="false">IF(AND((A119&gt;=$D$17),(A119&lt;=$D$18)),1,IF(AND((A119&gt;$D$16),(A119&lt;$D$17)),((A119-$D$16)/($D$17-$D$16)),IF(AND((A119&gt;$D$18),(A119&lt;$D$19)),((A119-$D$19)/($D$18-$D$19)),0)))</f>
        <v>1</v>
      </c>
      <c r="Q119" s="4" t="n">
        <f aca="false">EXP(-(((A119-$D$32)^2)/(2*$D$33^2)))</f>
        <v>0.997191451372845</v>
      </c>
      <c r="R119" s="4" t="n">
        <f aca="false">1/(1+ABS((A119-$D$48)/$D$46)^(2*$D$47))</f>
        <v>0.958685149768035</v>
      </c>
      <c r="S119" s="4" t="n">
        <f aca="false">1/(1+EXP(-$D$60*(A119-$D$61)))</f>
        <v>0.99888746396714</v>
      </c>
      <c r="T119" s="4" t="n">
        <f aca="false">IF(A119&lt;=$D$74,0,IF(AND(A119&gt;=$D$74,A119&lt;=$D$76),2*(((A119-$D$74)/($D$75-$D$74))^2),IF(AND(A119&gt;=$D$76,A119&lt;=$D$75),1-2*((($D$75-A119)/($D$75-$D$74))^2),1)))</f>
        <v>0.7822</v>
      </c>
      <c r="U119" s="4" t="n">
        <f aca="false">IF(A119&lt;=$D$89,1,IF(AND(A119&gt;=$D$89,A119&lt;=$D$91),1-2*(((A119-$D$89)/($D$90-$D$89))^2),IF(AND(A119&gt;=$D$91,A119&lt;=$D$90),2*((($D$90-A119)/($D$90-$D$89))^2),0)))</f>
        <v>0.2178</v>
      </c>
    </row>
    <row r="120" customFormat="false" ht="14.25" hidden="false" customHeight="false" outlineLevel="0" collapsed="false">
      <c r="A120" s="4" t="n">
        <v>11.8</v>
      </c>
      <c r="O120" s="4" t="n">
        <f aca="false">IF(OR((A120&lt;=$D$3),(A120&gt;=$D$5)),0,IF(A120=$D$4,1,IF(AND((A120&gt;$D$3),(A120&lt;$D$4)),((A120-$D$3)/($D$4-$D$3)),((A120-$D$5)/($D$4-$D$5)))))</f>
        <v>0</v>
      </c>
      <c r="P120" s="4" t="n">
        <f aca="false">IF(AND((A120&gt;=$D$17),(A120&lt;=$D$18)),1,IF(AND((A120&gt;$D$16),(A120&lt;$D$17)),((A120-$D$16)/($D$17-$D$16)),IF(AND((A120&gt;$D$18),(A120&lt;$D$19)),((A120-$D$19)/($D$18-$D$19)),0)))</f>
        <v>1</v>
      </c>
      <c r="Q120" s="4" t="n">
        <f aca="false">EXP(-(((A120-$D$32)^2)/(2*$D$33^2)))</f>
        <v>0.998750780924581</v>
      </c>
      <c r="R120" s="4" t="n">
        <f aca="false">1/(1+ABS((A120-$D$48)/$D$46)^(2*$D$47))</f>
        <v>0.945494144124566</v>
      </c>
      <c r="S120" s="4" t="n">
        <f aca="false">1/(1+EXP(-$D$60*(A120-$D$61)))</f>
        <v>0.999253971166163</v>
      </c>
      <c r="T120" s="4" t="n">
        <f aca="false">IF(A120&lt;=$D$74,0,IF(AND(A120&gt;=$D$74,A120&lt;=$D$76),2*(((A120-$D$74)/($D$75-$D$74))^2),IF(AND(A120&gt;=$D$76,A120&lt;=$D$75),1-2*((($D$75-A120)/($D$75-$D$74))^2),1)))</f>
        <v>0.7952</v>
      </c>
      <c r="U120" s="4" t="n">
        <f aca="false">IF(A120&lt;=$D$89,1,IF(AND(A120&gt;=$D$89,A120&lt;=$D$91),1-2*(((A120-$D$89)/($D$90-$D$89))^2),IF(AND(A120&gt;=$D$91,A120&lt;=$D$90),2*((($D$90-A120)/($D$90-$D$89))^2),0)))</f>
        <v>0.2048</v>
      </c>
    </row>
    <row r="121" customFormat="false" ht="14.25" hidden="false" customHeight="false" outlineLevel="0" collapsed="false">
      <c r="A121" s="4" t="n">
        <v>11.9</v>
      </c>
      <c r="O121" s="4" t="n">
        <f aca="false">IF(OR((A121&lt;=$D$3),(A121&gt;=$D$5)),0,IF(A121=$D$4,1,IF(AND((A121&gt;$D$3),(A121&lt;$D$4)),((A121-$D$3)/($D$4-$D$3)),((A121-$D$5)/($D$4-$D$5)))))</f>
        <v>0</v>
      </c>
      <c r="P121" s="4" t="n">
        <f aca="false">IF(AND((A121&gt;=$D$17),(A121&lt;=$D$18)),1,IF(AND((A121&gt;$D$16),(A121&lt;$D$17)),((A121-$D$16)/($D$17-$D$16)),IF(AND((A121&gt;$D$18),(A121&lt;$D$19)),((A121-$D$19)/($D$18-$D$19)),0)))</f>
        <v>1</v>
      </c>
      <c r="Q121" s="4" t="n">
        <f aca="false">EXP(-(((A121-$D$32)^2)/(2*$D$33^2)))</f>
        <v>0.999687548823039</v>
      </c>
      <c r="R121" s="4" t="n">
        <f aca="false">1/(1+ABS((A121-$D$48)/$D$46)^(2*$D$47))</f>
        <v>0.929081754311828</v>
      </c>
      <c r="S121" s="4" t="n">
        <f aca="false">1/(1+EXP(-$D$60*(A121-$D$61)))</f>
        <v>0.999499798892921</v>
      </c>
      <c r="T121" s="4" t="n">
        <f aca="false">IF(A121&lt;=$D$74,0,IF(AND(A121&gt;=$D$74,A121&lt;=$D$76),2*(((A121-$D$74)/($D$75-$D$74))^2),IF(AND(A121&gt;=$D$76,A121&lt;=$D$75),1-2*((($D$75-A121)/($D$75-$D$74))^2),1)))</f>
        <v>0.8078</v>
      </c>
      <c r="U121" s="4" t="n">
        <f aca="false">IF(A121&lt;=$D$89,1,IF(AND(A121&gt;=$D$89,A121&lt;=$D$91),1-2*(((A121-$D$89)/($D$90-$D$89))^2),IF(AND(A121&gt;=$D$91,A121&lt;=$D$90),2*((($D$90-A121)/($D$90-$D$89))^2),0)))</f>
        <v>0.1922</v>
      </c>
    </row>
    <row r="122" customFormat="false" ht="14.25" hidden="false" customHeight="false" outlineLevel="0" collapsed="false">
      <c r="A122" s="4" t="n">
        <v>12</v>
      </c>
      <c r="O122" s="4" t="n">
        <f aca="false">IF(OR((A122&lt;=$D$3),(A122&gt;=$D$5)),0,IF(A122=$D$4,1,IF(AND((A122&gt;$D$3),(A122&lt;$D$4)),((A122-$D$3)/($D$4-$D$3)),((A122-$D$5)/($D$4-$D$5)))))</f>
        <v>0</v>
      </c>
      <c r="P122" s="4" t="n">
        <f aca="false">IF(AND((A122&gt;=$D$17),(A122&lt;=$D$18)),1,IF(AND((A122&gt;$D$16),(A122&lt;$D$17)),((A122-$D$16)/($D$17-$D$16)),IF(AND((A122&gt;$D$18),(A122&lt;$D$19)),((A122-$D$19)/($D$18-$D$19)),0)))</f>
        <v>1</v>
      </c>
      <c r="Q122" s="4" t="n">
        <f aca="false">EXP(-(((A122-$D$32)^2)/(2*$D$33^2)))</f>
        <v>1</v>
      </c>
      <c r="R122" s="4" t="n">
        <f aca="false">1/(1+ABS((A122-$D$48)/$D$46)^(2*$D$47))</f>
        <v>0.908997600454943</v>
      </c>
      <c r="S122" s="4" t="n">
        <f aca="false">1/(1+EXP(-$D$60*(A122-$D$61)))</f>
        <v>0.999664649869534</v>
      </c>
      <c r="T122" s="4" t="n">
        <f aca="false">IF(A122&lt;=$D$74,0,IF(AND(A122&gt;=$D$74,A122&lt;=$D$76),2*(((A122-$D$74)/($D$75-$D$74))^2),IF(AND(A122&gt;=$D$76,A122&lt;=$D$75),1-2*((($D$75-A122)/($D$75-$D$74))^2),1)))</f>
        <v>0.82</v>
      </c>
      <c r="U122" s="4" t="n">
        <f aca="false">IF(A122&lt;=$D$89,1,IF(AND(A122&gt;=$D$89,A122&lt;=$D$91),1-2*(((A122-$D$89)/($D$90-$D$89))^2),IF(AND(A122&gt;=$D$91,A122&lt;=$D$90),2*((($D$90-A122)/($D$90-$D$89))^2),0)))</f>
        <v>0.18</v>
      </c>
    </row>
    <row r="123" customFormat="false" ht="14.25" hidden="false" customHeight="false" outlineLevel="0" collapsed="false">
      <c r="A123" s="4" t="n">
        <v>12.1</v>
      </c>
      <c r="O123" s="4" t="n">
        <f aca="false">IF(OR((A123&lt;=$D$3),(A123&gt;=$D$5)),0,IF(A123=$D$4,1,IF(AND((A123&gt;$D$3),(A123&lt;$D$4)),((A123-$D$3)/($D$4-$D$3)),((A123-$D$5)/($D$4-$D$5)))))</f>
        <v>0</v>
      </c>
      <c r="P123" s="4" t="n">
        <f aca="false">IF(AND((A123&gt;=$D$17),(A123&lt;=$D$18)),1,IF(AND((A123&gt;$D$16),(A123&lt;$D$17)),((A123-$D$16)/($D$17-$D$16)),IF(AND((A123&gt;$D$18),(A123&lt;$D$19)),((A123-$D$19)/($D$18-$D$19)),0)))</f>
        <v>0.98</v>
      </c>
      <c r="Q123" s="4" t="n">
        <f aca="false">EXP(-(((A123-$D$32)^2)/(2*$D$33^2)))</f>
        <v>0.999687548823039</v>
      </c>
      <c r="R123" s="4" t="n">
        <f aca="false">1/(1+ABS((A123-$D$48)/$D$46)^(2*$D$47))</f>
        <v>0.884845464184119</v>
      </c>
      <c r="S123" s="4" t="n">
        <f aca="false">1/(1+EXP(-$D$60*(A123-$D$61)))</f>
        <v>0.999775183229767</v>
      </c>
      <c r="T123" s="4" t="n">
        <f aca="false">IF(A123&lt;=$D$74,0,IF(AND(A123&gt;=$D$74,A123&lt;=$D$76),2*(((A123-$D$74)/($D$75-$D$74))^2),IF(AND(A123&gt;=$D$76,A123&lt;=$D$75),1-2*((($D$75-A123)/($D$75-$D$74))^2),1)))</f>
        <v>0.8318</v>
      </c>
      <c r="U123" s="4" t="n">
        <f aca="false">IF(A123&lt;=$D$89,1,IF(AND(A123&gt;=$D$89,A123&lt;=$D$91),1-2*(((A123-$D$89)/($D$90-$D$89))^2),IF(AND(A123&gt;=$D$91,A123&lt;=$D$90),2*((($D$90-A123)/($D$90-$D$89))^2),0)))</f>
        <v>0.1682</v>
      </c>
    </row>
    <row r="124" customFormat="false" ht="14.25" hidden="false" customHeight="false" outlineLevel="0" collapsed="false">
      <c r="A124" s="4" t="n">
        <v>12.2</v>
      </c>
      <c r="O124" s="4" t="n">
        <f aca="false">IF(OR((A124&lt;=$D$3),(A124&gt;=$D$5)),0,IF(A124=$D$4,1,IF(AND((A124&gt;$D$3),(A124&lt;$D$4)),((A124-$D$3)/($D$4-$D$3)),((A124-$D$5)/($D$4-$D$5)))))</f>
        <v>0</v>
      </c>
      <c r="P124" s="4" t="n">
        <f aca="false">IF(AND((A124&gt;=$D$17),(A124&lt;=$D$18)),1,IF(AND((A124&gt;$D$16),(A124&lt;$D$17)),((A124-$D$16)/($D$17-$D$16)),IF(AND((A124&gt;$D$18),(A124&lt;$D$19)),((A124-$D$19)/($D$18-$D$19)),0)))</f>
        <v>0.96</v>
      </c>
      <c r="Q124" s="4" t="n">
        <f aca="false">EXP(-(((A124-$D$32)^2)/(2*$D$33^2)))</f>
        <v>0.998750780924581</v>
      </c>
      <c r="R124" s="4" t="n">
        <f aca="false">1/(1+ABS((A124-$D$48)/$D$46)^(2*$D$47))</f>
        <v>0.856331426842716</v>
      </c>
      <c r="S124" s="4" t="n">
        <f aca="false">1/(1+EXP(-$D$60*(A124-$D$61)))</f>
        <v>0.99984928964194</v>
      </c>
      <c r="T124" s="4" t="n">
        <f aca="false">IF(A124&lt;=$D$74,0,IF(AND(A124&gt;=$D$74,A124&lt;=$D$76),2*(((A124-$D$74)/($D$75-$D$74))^2),IF(AND(A124&gt;=$D$76,A124&lt;=$D$75),1-2*((($D$75-A124)/($D$75-$D$74))^2),1)))</f>
        <v>0.8432</v>
      </c>
      <c r="U124" s="4" t="n">
        <f aca="false">IF(A124&lt;=$D$89,1,IF(AND(A124&gt;=$D$89,A124&lt;=$D$91),1-2*(((A124-$D$89)/($D$90-$D$89))^2),IF(AND(A124&gt;=$D$91,A124&lt;=$D$90),2*((($D$90-A124)/($D$90-$D$89))^2),0)))</f>
        <v>0.1568</v>
      </c>
    </row>
    <row r="125" customFormat="false" ht="14.25" hidden="false" customHeight="false" outlineLevel="0" collapsed="false">
      <c r="A125" s="4" t="n">
        <v>12.3</v>
      </c>
      <c r="O125" s="4" t="n">
        <f aca="false">IF(OR((A125&lt;=$D$3),(A125&gt;=$D$5)),0,IF(A125=$D$4,1,IF(AND((A125&gt;$D$3),(A125&lt;$D$4)),((A125-$D$3)/($D$4-$D$3)),((A125-$D$5)/($D$4-$D$5)))))</f>
        <v>0</v>
      </c>
      <c r="P125" s="4" t="n">
        <f aca="false">IF(AND((A125&gt;=$D$17),(A125&lt;=$D$18)),1,IF(AND((A125&gt;$D$16),(A125&lt;$D$17)),((A125-$D$16)/($D$17-$D$16)),IF(AND((A125&gt;$D$18),(A125&lt;$D$19)),((A125-$D$19)/($D$18-$D$19)),0)))</f>
        <v>0.94</v>
      </c>
      <c r="Q125" s="4" t="n">
        <f aca="false">EXP(-(((A125-$D$32)^2)/(2*$D$33^2)))</f>
        <v>0.997191451372845</v>
      </c>
      <c r="R125" s="4" t="n">
        <f aca="false">1/(1+ABS((A125-$D$48)/$D$46)^(2*$D$47))</f>
        <v>0.823315691515948</v>
      </c>
      <c r="S125" s="4" t="n">
        <f aca="false">1/(1+EXP(-$D$60*(A125-$D$61)))</f>
        <v>0.999898970806092</v>
      </c>
      <c r="T125" s="4" t="n">
        <f aca="false">IF(A125&lt;=$D$74,0,IF(AND(A125&gt;=$D$74,A125&lt;=$D$76),2*(((A125-$D$74)/($D$75-$D$74))^2),IF(AND(A125&gt;=$D$76,A125&lt;=$D$75),1-2*((($D$75-A125)/($D$75-$D$74))^2),1)))</f>
        <v>0.8542</v>
      </c>
      <c r="U125" s="4" t="n">
        <f aca="false">IF(A125&lt;=$D$89,1,IF(AND(A125&gt;=$D$89,A125&lt;=$D$91),1-2*(((A125-$D$89)/($D$90-$D$89))^2),IF(AND(A125&gt;=$D$91,A125&lt;=$D$90),2*((($D$90-A125)/($D$90-$D$89))^2),0)))</f>
        <v>0.1458</v>
      </c>
    </row>
    <row r="126" customFormat="false" ht="14.25" hidden="false" customHeight="false" outlineLevel="0" collapsed="false">
      <c r="A126" s="4" t="n">
        <v>12.4</v>
      </c>
      <c r="O126" s="4" t="n">
        <f aca="false">IF(OR((A126&lt;=$D$3),(A126&gt;=$D$5)),0,IF(A126=$D$4,1,IF(AND((A126&gt;$D$3),(A126&lt;$D$4)),((A126-$D$3)/($D$4-$D$3)),((A126-$D$5)/($D$4-$D$5)))))</f>
        <v>0</v>
      </c>
      <c r="P126" s="4" t="n">
        <f aca="false">IF(AND((A126&gt;=$D$17),(A126&lt;=$D$18)),1,IF(AND((A126&gt;$D$16),(A126&lt;$D$17)),((A126-$D$16)/($D$17-$D$16)),IF(AND((A126&gt;$D$18),(A126&lt;$D$19)),((A126-$D$19)/($D$18-$D$19)),0)))</f>
        <v>0.92</v>
      </c>
      <c r="Q126" s="4" t="n">
        <f aca="false">EXP(-(((A126-$D$32)^2)/(2*$D$33^2)))</f>
        <v>0.995012479192682</v>
      </c>
      <c r="R126" s="4" t="n">
        <f aca="false">1/(1+ABS((A126-$D$48)/$D$46)^(2*$D$47))</f>
        <v>0.785860468367183</v>
      </c>
      <c r="S126" s="4" t="n">
        <f aca="false">1/(1+EXP(-$D$60*(A126-$D$61)))</f>
        <v>0.99993227585038</v>
      </c>
      <c r="T126" s="4" t="n">
        <f aca="false">IF(A126&lt;=$D$74,0,IF(AND(A126&gt;=$D$74,A126&lt;=$D$76),2*(((A126-$D$74)/($D$75-$D$74))^2),IF(AND(A126&gt;=$D$76,A126&lt;=$D$75),1-2*((($D$75-A126)/($D$75-$D$74))^2),1)))</f>
        <v>0.8648</v>
      </c>
      <c r="U126" s="4" t="n">
        <f aca="false">IF(A126&lt;=$D$89,1,IF(AND(A126&gt;=$D$89,A126&lt;=$D$91),1-2*(((A126-$D$89)/($D$90-$D$89))^2),IF(AND(A126&gt;=$D$91,A126&lt;=$D$90),2*((($D$90-A126)/($D$90-$D$89))^2),0)))</f>
        <v>0.1352</v>
      </c>
    </row>
    <row r="127" customFormat="false" ht="14.25" hidden="false" customHeight="false" outlineLevel="0" collapsed="false">
      <c r="A127" s="4" t="n">
        <v>12.5</v>
      </c>
      <c r="O127" s="4" t="n">
        <f aca="false">IF(OR((A127&lt;=$D$3),(A127&gt;=$D$5)),0,IF(A127=$D$4,1,IF(AND((A127&gt;$D$3),(A127&lt;$D$4)),((A127-$D$3)/($D$4-$D$3)),((A127-$D$5)/($D$4-$D$5)))))</f>
        <v>0</v>
      </c>
      <c r="P127" s="4" t="n">
        <f aca="false">IF(AND((A127&gt;=$D$17),(A127&lt;=$D$18)),1,IF(AND((A127&gt;$D$16),(A127&lt;$D$17)),((A127-$D$16)/($D$17-$D$16)),IF(AND((A127&gt;$D$18),(A127&lt;$D$19)),((A127-$D$19)/($D$18-$D$19)),0)))</f>
        <v>0.9</v>
      </c>
      <c r="Q127" s="4" t="n">
        <f aca="false">EXP(-(((A127-$D$32)^2)/(2*$D$33^2)))</f>
        <v>0.992217938260244</v>
      </c>
      <c r="R127" s="4" t="n">
        <f aca="false">1/(1+ABS((A127-$D$48)/$D$46)^(2*$D$47))</f>
        <v>0.744264188958779</v>
      </c>
      <c r="S127" s="4" t="n">
        <f aca="false">1/(1+EXP(-$D$60*(A127-$D$61)))</f>
        <v>0.999954602131298</v>
      </c>
      <c r="T127" s="4" t="n">
        <f aca="false">IF(A127&lt;=$D$74,0,IF(AND(A127&gt;=$D$74,A127&lt;=$D$76),2*(((A127-$D$74)/($D$75-$D$74))^2),IF(AND(A127&gt;=$D$76,A127&lt;=$D$75),1-2*((($D$75-A127)/($D$75-$D$74))^2),1)))</f>
        <v>0.875</v>
      </c>
      <c r="U127" s="4" t="n">
        <f aca="false">IF(A127&lt;=$D$89,1,IF(AND(A127&gt;=$D$89,A127&lt;=$D$91),1-2*(((A127-$D$89)/($D$90-$D$89))^2),IF(AND(A127&gt;=$D$91,A127&lt;=$D$90),2*((($D$90-A127)/($D$90-$D$89))^2),0)))</f>
        <v>0.125</v>
      </c>
    </row>
    <row r="128" customFormat="false" ht="14.25" hidden="false" customHeight="false" outlineLevel="0" collapsed="false">
      <c r="A128" s="4" t="n">
        <v>12.6</v>
      </c>
      <c r="O128" s="4" t="n">
        <f aca="false">IF(OR((A128&lt;=$D$3),(A128&gt;=$D$5)),0,IF(A128=$D$4,1,IF(AND((A128&gt;$D$3),(A128&lt;$D$4)),((A128-$D$3)/($D$4-$D$3)),((A128-$D$5)/($D$4-$D$5)))))</f>
        <v>0</v>
      </c>
      <c r="P128" s="4" t="n">
        <f aca="false">IF(AND((A128&gt;=$D$17),(A128&lt;=$D$18)),1,IF(AND((A128&gt;$D$16),(A128&lt;$D$17)),((A128-$D$16)/($D$17-$D$16)),IF(AND((A128&gt;$D$18),(A128&lt;$D$19)),((A128-$D$19)/($D$18-$D$19)),0)))</f>
        <v>0.88</v>
      </c>
      <c r="Q128" s="4" t="n">
        <f aca="false">EXP(-(((A128-$D$32)^2)/(2*$D$33^2)))</f>
        <v>0.988813044611233</v>
      </c>
      <c r="R128" s="4" t="n">
        <f aca="false">1/(1+ABS((A128-$D$48)/$D$46)^(2*$D$47))</f>
        <v>0.699072298203886</v>
      </c>
      <c r="S128" s="4" t="n">
        <f aca="false">1/(1+EXP(-$D$60*(A128-$D$61)))</f>
        <v>0.999969568443099</v>
      </c>
      <c r="T128" s="4" t="n">
        <f aca="false">IF(A128&lt;=$D$74,0,IF(AND(A128&gt;=$D$74,A128&lt;=$D$76),2*(((A128-$D$74)/($D$75-$D$74))^2),IF(AND(A128&gt;=$D$76,A128&lt;=$D$75),1-2*((($D$75-A128)/($D$75-$D$74))^2),1)))</f>
        <v>0.8848</v>
      </c>
      <c r="U128" s="4" t="n">
        <f aca="false">IF(A128&lt;=$D$89,1,IF(AND(A128&gt;=$D$89,A128&lt;=$D$91),1-2*(((A128-$D$89)/($D$90-$D$89))^2),IF(AND(A128&gt;=$D$91,A128&lt;=$D$90),2*((($D$90-A128)/($D$90-$D$89))^2),0)))</f>
        <v>0.1152</v>
      </c>
    </row>
    <row r="129" customFormat="false" ht="14.25" hidden="false" customHeight="false" outlineLevel="0" collapsed="false">
      <c r="A129" s="4" t="n">
        <v>12.7</v>
      </c>
      <c r="O129" s="4" t="n">
        <f aca="false">IF(OR((A129&lt;=$D$3),(A129&gt;=$D$5)),0,IF(A129=$D$4,1,IF(AND((A129&gt;$D$3),(A129&lt;$D$4)),((A129-$D$3)/($D$4-$D$3)),((A129-$D$5)/($D$4-$D$5)))))</f>
        <v>0</v>
      </c>
      <c r="P129" s="4" t="n">
        <f aca="false">IF(AND((A129&gt;=$D$17),(A129&lt;=$D$18)),1,IF(AND((A129&gt;$D$16),(A129&lt;$D$17)),((A129-$D$16)/($D$17-$D$16)),IF(AND((A129&gt;$D$18),(A129&lt;$D$19)),((A129-$D$19)/($D$18-$D$19)),0)))</f>
        <v>0.86</v>
      </c>
      <c r="Q129" s="4" t="n">
        <f aca="false">EXP(-(((A129-$D$32)^2)/(2*$D$33^2)))</f>
        <v>0.984804140218096</v>
      </c>
      <c r="R129" s="4" t="n">
        <f aca="false">1/(1+ABS((A129-$D$48)/$D$46)^(2*$D$47))</f>
        <v>0.651057845311086</v>
      </c>
      <c r="S129" s="4" t="n">
        <f aca="false">1/(1+EXP(-$D$60*(A129-$D$61)))</f>
        <v>0.99997960091272</v>
      </c>
      <c r="T129" s="4" t="n">
        <f aca="false">IF(A129&lt;=$D$74,0,IF(AND(A129&gt;=$D$74,A129&lt;=$D$76),2*(((A129-$D$74)/($D$75-$D$74))^2),IF(AND(A129&gt;=$D$76,A129&lt;=$D$75),1-2*((($D$75-A129)/($D$75-$D$74))^2),1)))</f>
        <v>0.8942</v>
      </c>
      <c r="U129" s="4" t="n">
        <f aca="false">IF(A129&lt;=$D$89,1,IF(AND(A129&gt;=$D$89,A129&lt;=$D$91),1-2*(((A129-$D$89)/($D$90-$D$89))^2),IF(AND(A129&gt;=$D$91,A129&lt;=$D$90),2*((($D$90-A129)/($D$90-$D$89))^2),0)))</f>
        <v>0.1058</v>
      </c>
    </row>
    <row r="130" customFormat="false" ht="14.25" hidden="false" customHeight="false" outlineLevel="0" collapsed="false">
      <c r="A130" s="4" t="n">
        <v>12.8</v>
      </c>
      <c r="O130" s="4" t="n">
        <f aca="false">IF(OR((A130&lt;=$D$3),(A130&gt;=$D$5)),0,IF(A130=$D$4,1,IF(AND((A130&gt;$D$3),(A130&lt;$D$4)),((A130-$D$3)/($D$4-$D$3)),((A130-$D$5)/($D$4-$D$5)))))</f>
        <v>0</v>
      </c>
      <c r="P130" s="4" t="n">
        <f aca="false">IF(AND((A130&gt;=$D$17),(A130&lt;=$D$18)),1,IF(AND((A130&gt;$D$16),(A130&lt;$D$17)),((A130-$D$16)/($D$17-$D$16)),IF(AND((A130&gt;$D$18),(A130&lt;$D$19)),((A130-$D$19)/($D$18-$D$19)),0)))</f>
        <v>0.84</v>
      </c>
      <c r="Q130" s="4" t="n">
        <f aca="false">EXP(-(((A130-$D$32)^2)/(2*$D$33^2)))</f>
        <v>0.980198673306755</v>
      </c>
      <c r="R130" s="4" t="n">
        <f aca="false">1/(1+ABS((A130-$D$48)/$D$46)^(2*$D$47))</f>
        <v>0.601170925395603</v>
      </c>
      <c r="S130" s="4" t="n">
        <f aca="false">1/(1+EXP(-$D$60*(A130-$D$61)))</f>
        <v>0.999986325990915</v>
      </c>
      <c r="T130" s="4" t="n">
        <f aca="false">IF(A130&lt;=$D$74,0,IF(AND(A130&gt;=$D$74,A130&lt;=$D$76),2*(((A130-$D$74)/($D$75-$D$74))^2),IF(AND(A130&gt;=$D$76,A130&lt;=$D$75),1-2*((($D$75-A130)/($D$75-$D$74))^2),1)))</f>
        <v>0.9032</v>
      </c>
      <c r="U130" s="4" t="n">
        <f aca="false">IF(A130&lt;=$D$89,1,IF(AND(A130&gt;=$D$89,A130&lt;=$D$91),1-2*(((A130-$D$89)/($D$90-$D$89))^2),IF(AND(A130&gt;=$D$91,A130&lt;=$D$90),2*((($D$90-A130)/($D$90-$D$89))^2),0)))</f>
        <v>0.0967999999999999</v>
      </c>
    </row>
    <row r="131" customFormat="false" ht="14.25" hidden="false" customHeight="false" outlineLevel="0" collapsed="false">
      <c r="A131" s="4" t="n">
        <v>12.9</v>
      </c>
      <c r="O131" s="4" t="n">
        <f aca="false">IF(OR((A131&lt;=$D$3),(A131&gt;=$D$5)),0,IF(A131=$D$4,1,IF(AND((A131&gt;$D$3),(A131&lt;$D$4)),((A131-$D$3)/($D$4-$D$3)),((A131-$D$5)/($D$4-$D$5)))))</f>
        <v>0</v>
      </c>
      <c r="P131" s="4" t="n">
        <f aca="false">IF(AND((A131&gt;=$D$17),(A131&lt;=$D$18)),1,IF(AND((A131&gt;$D$16),(A131&lt;$D$17)),((A131-$D$16)/($D$17-$D$16)),IF(AND((A131&gt;$D$18),(A131&lt;$D$19)),((A131-$D$19)/($D$18-$D$19)),0)))</f>
        <v>0.82</v>
      </c>
      <c r="Q131" s="4" t="n">
        <f aca="false">EXP(-(((A131-$D$32)^2)/(2*$D$33^2)))</f>
        <v>0.975005175298418</v>
      </c>
      <c r="R131" s="4" t="n">
        <f aca="false">1/(1+ABS((A131-$D$48)/$D$46)^(2*$D$47))</f>
        <v>0.550463219194817</v>
      </c>
      <c r="S131" s="4" t="n">
        <f aca="false">1/(1+EXP(-$D$60*(A131-$D$61)))</f>
        <v>0.99999083399628</v>
      </c>
      <c r="T131" s="4" t="n">
        <f aca="false">IF(A131&lt;=$D$74,0,IF(AND(A131&gt;=$D$74,A131&lt;=$D$76),2*(((A131-$D$74)/($D$75-$D$74))^2),IF(AND(A131&gt;=$D$76,A131&lt;=$D$75),1-2*((($D$75-A131)/($D$75-$D$74))^2),1)))</f>
        <v>0.9118</v>
      </c>
      <c r="U131" s="4" t="n">
        <f aca="false">IF(A131&lt;=$D$89,1,IF(AND(A131&gt;=$D$89,A131&lt;=$D$91),1-2*(((A131-$D$89)/($D$90-$D$89))^2),IF(AND(A131&gt;=$D$91,A131&lt;=$D$90),2*((($D$90-A131)/($D$90-$D$89))^2),0)))</f>
        <v>0.0882</v>
      </c>
    </row>
    <row r="132" customFormat="false" ht="14.25" hidden="false" customHeight="false" outlineLevel="0" collapsed="false">
      <c r="A132" s="4" t="n">
        <v>13</v>
      </c>
      <c r="O132" s="4" t="n">
        <f aca="false">IF(OR((A132&lt;=$D$3),(A132&gt;=$D$5)),0,IF(A132=$D$4,1,IF(AND((A132&gt;$D$3),(A132&lt;$D$4)),((A132-$D$3)/($D$4-$D$3)),((A132-$D$5)/($D$4-$D$5)))))</f>
        <v>0</v>
      </c>
      <c r="P132" s="4" t="n">
        <f aca="false">IF(AND((A132&gt;=$D$17),(A132&lt;=$D$18)),1,IF(AND((A132&gt;$D$16),(A132&lt;$D$17)),((A132-$D$16)/($D$17-$D$16)),IF(AND((A132&gt;$D$18),(A132&lt;$D$19)),((A132-$D$19)/($D$18-$D$19)),0)))</f>
        <v>0.8</v>
      </c>
      <c r="Q132" s="4" t="n">
        <f aca="false">EXP(-(((A132-$D$32)^2)/(2*$D$33^2)))</f>
        <v>0.969233234476344</v>
      </c>
      <c r="R132" s="4" t="n">
        <f aca="false">1/(1+ABS((A132-$D$48)/$D$46)^(2*$D$47))</f>
        <v>0.5</v>
      </c>
      <c r="S132" s="4" t="n">
        <f aca="false">1/(1+EXP(-$D$60*(A132-$D$61)))</f>
        <v>0.999993855825398</v>
      </c>
      <c r="T132" s="4" t="n">
        <f aca="false">IF(A132&lt;=$D$74,0,IF(AND(A132&gt;=$D$74,A132&lt;=$D$76),2*(((A132-$D$74)/($D$75-$D$74))^2),IF(AND(A132&gt;=$D$76,A132&lt;=$D$75),1-2*((($D$75-A132)/($D$75-$D$74))^2),1)))</f>
        <v>0.92</v>
      </c>
      <c r="U132" s="4" t="n">
        <f aca="false">IF(A132&lt;=$D$89,1,IF(AND(A132&gt;=$D$89,A132&lt;=$D$91),1-2*(((A132-$D$89)/($D$90-$D$89))^2),IF(AND(A132&gt;=$D$91,A132&lt;=$D$90),2*((($D$90-A132)/($D$90-$D$89))^2),0)))</f>
        <v>0.08</v>
      </c>
    </row>
    <row r="133" customFormat="false" ht="14.25" hidden="false" customHeight="false" outlineLevel="0" collapsed="false">
      <c r="A133" s="4" t="n">
        <v>13.1</v>
      </c>
      <c r="O133" s="4" t="n">
        <f aca="false">IF(OR((A133&lt;=$D$3),(A133&gt;=$D$5)),0,IF(A133=$D$4,1,IF(AND((A133&gt;$D$3),(A133&lt;$D$4)),((A133-$D$3)/($D$4-$D$3)),((A133-$D$5)/($D$4-$D$5)))))</f>
        <v>0</v>
      </c>
      <c r="P133" s="4" t="n">
        <f aca="false">IF(AND((A133&gt;=$D$17),(A133&lt;=$D$18)),1,IF(AND((A133&gt;$D$16),(A133&lt;$D$17)),((A133-$D$16)/($D$17-$D$16)),IF(AND((A133&gt;$D$18),(A133&lt;$D$19)),((A133-$D$19)/($D$18-$D$19)),0)))</f>
        <v>0.78</v>
      </c>
      <c r="Q133" s="4" t="n">
        <f aca="false">EXP(-(((A133-$D$32)^2)/(2*$D$33^2)))</f>
        <v>0.962893466491363</v>
      </c>
      <c r="R133" s="4" t="n">
        <f aca="false">1/(1+ABS((A133-$D$48)/$D$46)^(2*$D$47))</f>
        <v>0.450774744805133</v>
      </c>
      <c r="S133" s="4" t="n">
        <f aca="false">1/(1+EXP(-$D$60*(A133-$D$61)))</f>
        <v>0.999995881428255</v>
      </c>
      <c r="T133" s="4" t="n">
        <f aca="false">IF(A133&lt;=$D$74,0,IF(AND(A133&gt;=$D$74,A133&lt;=$D$76),2*(((A133-$D$74)/($D$75-$D$74))^2),IF(AND(A133&gt;=$D$76,A133&lt;=$D$75),1-2*((($D$75-A133)/($D$75-$D$74))^2),1)))</f>
        <v>0.9278</v>
      </c>
      <c r="U133" s="4" t="n">
        <f aca="false">IF(A133&lt;=$D$89,1,IF(AND(A133&gt;=$D$89,A133&lt;=$D$91),1-2*(((A133-$D$89)/($D$90-$D$89))^2),IF(AND(A133&gt;=$D$91,A133&lt;=$D$90),2*((($D$90-A133)/($D$90-$D$89))^2),0)))</f>
        <v>0.0722</v>
      </c>
    </row>
    <row r="134" customFormat="false" ht="14.25" hidden="false" customHeight="false" outlineLevel="0" collapsed="false">
      <c r="A134" s="4" t="n">
        <v>13.2</v>
      </c>
      <c r="O134" s="4" t="n">
        <f aca="false">IF(OR((A134&lt;=$D$3),(A134&gt;=$D$5)),0,IF(A134=$D$4,1,IF(AND((A134&gt;$D$3),(A134&lt;$D$4)),((A134-$D$3)/($D$4-$D$3)),((A134-$D$5)/($D$4-$D$5)))))</f>
        <v>0</v>
      </c>
      <c r="P134" s="4" t="n">
        <f aca="false">IF(AND((A134&gt;=$D$17),(A134&lt;=$D$18)),1,IF(AND((A134&gt;$D$16),(A134&lt;$D$17)),((A134-$D$16)/($D$17-$D$16)),IF(AND((A134&gt;$D$18),(A134&lt;$D$19)),((A134-$D$19)/($D$18-$D$19)),0)))</f>
        <v>0.76</v>
      </c>
      <c r="Q134" s="4" t="n">
        <f aca="false">EXP(-(((A134-$D$32)^2)/(2*$D$33^2)))</f>
        <v>0.9559974818331</v>
      </c>
      <c r="R134" s="4" t="n">
        <f aca="false">1/(1+ABS((A134-$D$48)/$D$46)^(2*$D$47))</f>
        <v>0.403639953447794</v>
      </c>
      <c r="S134" s="4" t="n">
        <f aca="false">1/(1+EXP(-$D$60*(A134-$D$61)))</f>
        <v>0.99999723923505</v>
      </c>
      <c r="T134" s="4" t="n">
        <f aca="false">IF(A134&lt;=$D$74,0,IF(AND(A134&gt;=$D$74,A134&lt;=$D$76),2*(((A134-$D$74)/($D$75-$D$74))^2),IF(AND(A134&gt;=$D$76,A134&lt;=$D$75),1-2*((($D$75-A134)/($D$75-$D$74))^2),1)))</f>
        <v>0.9352</v>
      </c>
      <c r="U134" s="4" t="n">
        <f aca="false">IF(A134&lt;=$D$89,1,IF(AND(A134&gt;=$D$89,A134&lt;=$D$91),1-2*(((A134-$D$89)/($D$90-$D$89))^2),IF(AND(A134&gt;=$D$91,A134&lt;=$D$90),2*((($D$90-A134)/($D$90-$D$89))^2),0)))</f>
        <v>0.0648000000000001</v>
      </c>
    </row>
    <row r="135" customFormat="false" ht="14.25" hidden="false" customHeight="false" outlineLevel="0" collapsed="false">
      <c r="A135" s="4" t="n">
        <v>13.3</v>
      </c>
      <c r="O135" s="4" t="n">
        <f aca="false">IF(OR((A135&lt;=$D$3),(A135&gt;=$D$5)),0,IF(A135=$D$4,1,IF(AND((A135&gt;$D$3),(A135&lt;$D$4)),((A135-$D$3)/($D$4-$D$3)),((A135-$D$5)/($D$4-$D$5)))))</f>
        <v>0</v>
      </c>
      <c r="P135" s="4" t="n">
        <f aca="false">IF(AND((A135&gt;=$D$17),(A135&lt;=$D$18)),1,IF(AND((A135&gt;$D$16),(A135&lt;$D$17)),((A135-$D$16)/($D$17-$D$16)),IF(AND((A135&gt;$D$18),(A135&lt;$D$19)),((A135-$D$19)/($D$18-$D$19)),0)))</f>
        <v>0.74</v>
      </c>
      <c r="Q135" s="4" t="n">
        <f aca="false">EXP(-(((A135-$D$32)^2)/(2*$D$33^2)))</f>
        <v>0.948557850406423</v>
      </c>
      <c r="R135" s="4" t="n">
        <f aca="false">1/(1+ABS((A135-$D$48)/$D$46)^(2*$D$47))</f>
        <v>0.359262786581822</v>
      </c>
      <c r="S135" s="4" t="n">
        <f aca="false">1/(1+EXP(-$D$60*(A135-$D$61)))</f>
        <v>0.999998149402227</v>
      </c>
      <c r="T135" s="4" t="n">
        <f aca="false">IF(A135&lt;=$D$74,0,IF(AND(A135&gt;=$D$74,A135&lt;=$D$76),2*(((A135-$D$74)/($D$75-$D$74))^2),IF(AND(A135&gt;=$D$76,A135&lt;=$D$75),1-2*((($D$75-A135)/($D$75-$D$74))^2),1)))</f>
        <v>0.9422</v>
      </c>
      <c r="U135" s="4" t="n">
        <f aca="false">IF(A135&lt;=$D$89,1,IF(AND(A135&gt;=$D$89,A135&lt;=$D$91),1-2*(((A135-$D$89)/($D$90-$D$89))^2),IF(AND(A135&gt;=$D$91,A135&lt;=$D$90),2*((($D$90-A135)/($D$90-$D$89))^2),0)))</f>
        <v>0.0578</v>
      </c>
    </row>
    <row r="136" customFormat="false" ht="14.25" hidden="false" customHeight="false" outlineLevel="0" collapsed="false">
      <c r="A136" s="4" t="n">
        <v>13.4</v>
      </c>
      <c r="O136" s="4" t="n">
        <f aca="false">IF(OR((A136&lt;=$D$3),(A136&gt;=$D$5)),0,IF(A136=$D$4,1,IF(AND((A136&gt;$D$3),(A136&lt;$D$4)),((A136-$D$3)/($D$4-$D$3)),((A136-$D$5)/($D$4-$D$5)))))</f>
        <v>0</v>
      </c>
      <c r="P136" s="4" t="n">
        <f aca="false">IF(AND((A136&gt;=$D$17),(A136&lt;=$D$18)),1,IF(AND((A136&gt;$D$16),(A136&lt;$D$17)),((A136-$D$16)/($D$17-$D$16)),IF(AND((A136&gt;$D$18),(A136&lt;$D$19)),((A136-$D$19)/($D$18-$D$19)),0)))</f>
        <v>0.72</v>
      </c>
      <c r="Q136" s="4" t="n">
        <f aca="false">EXP(-(((A136-$D$32)^2)/(2*$D$33^2)))</f>
        <v>0.940588063364342</v>
      </c>
      <c r="R136" s="4" t="n">
        <f aca="false">1/(1+ABS((A136-$D$48)/$D$46)^(2*$D$47))</f>
        <v>0.318107761682737</v>
      </c>
      <c r="S136" s="4" t="n">
        <f aca="false">1/(1+EXP(-$D$60*(A136-$D$61)))</f>
        <v>0.999998759506459</v>
      </c>
      <c r="T136" s="4" t="n">
        <f aca="false">IF(A136&lt;=$D$74,0,IF(AND(A136&gt;=$D$74,A136&lt;=$D$76),2*(((A136-$D$74)/($D$75-$D$74))^2),IF(AND(A136&gt;=$D$76,A136&lt;=$D$75),1-2*((($D$75-A136)/($D$75-$D$74))^2),1)))</f>
        <v>0.9488</v>
      </c>
      <c r="U136" s="4" t="n">
        <f aca="false">IF(A136&lt;=$D$89,1,IF(AND(A136&gt;=$D$89,A136&lt;=$D$91),1-2*(((A136-$D$89)/($D$90-$D$89))^2),IF(AND(A136&gt;=$D$91,A136&lt;=$D$90),2*((($D$90-A136)/($D$90-$D$89))^2),0)))</f>
        <v>0.0512</v>
      </c>
    </row>
    <row r="137" customFormat="false" ht="14.25" hidden="false" customHeight="false" outlineLevel="0" collapsed="false">
      <c r="A137" s="4" t="n">
        <v>13.5</v>
      </c>
      <c r="O137" s="4" t="n">
        <f aca="false">IF(OR((A137&lt;=$D$3),(A137&gt;=$D$5)),0,IF(A137=$D$4,1,IF(AND((A137&gt;$D$3),(A137&lt;$D$4)),((A137-$D$3)/($D$4-$D$3)),((A137-$D$5)/($D$4-$D$5)))))</f>
        <v>0</v>
      </c>
      <c r="P137" s="4" t="n">
        <f aca="false">IF(AND((A137&gt;=$D$17),(A137&lt;=$D$18)),1,IF(AND((A137&gt;$D$16),(A137&lt;$D$17)),((A137-$D$16)/($D$17-$D$16)),IF(AND((A137&gt;$D$18),(A137&lt;$D$19)),((A137-$D$19)/($D$18-$D$19)),0)))</f>
        <v>0.7</v>
      </c>
      <c r="Q137" s="4" t="n">
        <f aca="false">EXP(-(((A137-$D$32)^2)/(2*$D$33^2)))</f>
        <v>0.932102492359528</v>
      </c>
      <c r="R137" s="4" t="n">
        <f aca="false">1/(1+ABS((A137-$D$48)/$D$46)^(2*$D$47))</f>
        <v>0.280443194502562</v>
      </c>
      <c r="S137" s="4" t="n">
        <f aca="false">1/(1+EXP(-$D$60*(A137-$D$61)))</f>
        <v>0.999999168471972</v>
      </c>
      <c r="T137" s="4" t="n">
        <f aca="false">IF(A137&lt;=$D$74,0,IF(AND(A137&gt;=$D$74,A137&lt;=$D$76),2*(((A137-$D$74)/($D$75-$D$74))^2),IF(AND(A137&gt;=$D$76,A137&lt;=$D$75),1-2*((($D$75-A137)/($D$75-$D$74))^2),1)))</f>
        <v>0.955</v>
      </c>
      <c r="U137" s="4" t="n">
        <f aca="false">IF(A137&lt;=$D$89,1,IF(AND(A137&gt;=$D$89,A137&lt;=$D$91),1-2*(((A137-$D$89)/($D$90-$D$89))^2),IF(AND(A137&gt;=$D$91,A137&lt;=$D$90),2*((($D$90-A137)/($D$90-$D$89))^2),0)))</f>
        <v>0.045</v>
      </c>
    </row>
    <row r="138" customFormat="false" ht="14.25" hidden="false" customHeight="false" outlineLevel="0" collapsed="false">
      <c r="A138" s="4" t="n">
        <v>13.6</v>
      </c>
      <c r="O138" s="4" t="n">
        <f aca="false">IF(OR((A138&lt;=$D$3),(A138&gt;=$D$5)),0,IF(A138=$D$4,1,IF(AND((A138&gt;$D$3),(A138&lt;$D$4)),((A138-$D$3)/($D$4-$D$3)),((A138-$D$5)/($D$4-$D$5)))))</f>
        <v>0</v>
      </c>
      <c r="P138" s="4" t="n">
        <f aca="false">IF(AND((A138&gt;=$D$17),(A138&lt;=$D$18)),1,IF(AND((A138&gt;$D$16),(A138&lt;$D$17)),((A138-$D$16)/($D$17-$D$16)),IF(AND((A138&gt;$D$18),(A138&lt;$D$19)),((A138-$D$19)/($D$18-$D$19)),0)))</f>
        <v>0.68</v>
      </c>
      <c r="Q138" s="4" t="n">
        <f aca="false">EXP(-(((A138-$D$32)^2)/(2*$D$33^2)))</f>
        <v>0.923116346386636</v>
      </c>
      <c r="R138" s="4" t="n">
        <f aca="false">1/(1+ABS((A138-$D$48)/$D$46)^(2*$D$47))</f>
        <v>0.246364712361946</v>
      </c>
      <c r="S138" s="4" t="n">
        <f aca="false">1/(1+EXP(-$D$60*(A138-$D$61)))</f>
        <v>0.999999442609941</v>
      </c>
      <c r="T138" s="4" t="n">
        <f aca="false">IF(A138&lt;=$D$74,0,IF(AND(A138&gt;=$D$74,A138&lt;=$D$76),2*(((A138-$D$74)/($D$75-$D$74))^2),IF(AND(A138&gt;=$D$76,A138&lt;=$D$75),1-2*((($D$75-A138)/($D$75-$D$74))^2),1)))</f>
        <v>0.9608</v>
      </c>
      <c r="U138" s="4" t="n">
        <f aca="false">IF(A138&lt;=$D$89,1,IF(AND(A138&gt;=$D$89,A138&lt;=$D$91),1-2*(((A138-$D$89)/($D$90-$D$89))^2),IF(AND(A138&gt;=$D$91,A138&lt;=$D$90),2*((($D$90-A138)/($D$90-$D$89))^2),0)))</f>
        <v>0.0392</v>
      </c>
    </row>
    <row r="139" customFormat="false" ht="14.25" hidden="false" customHeight="false" outlineLevel="0" collapsed="false">
      <c r="A139" s="4" t="n">
        <v>13.7</v>
      </c>
      <c r="O139" s="4" t="n">
        <f aca="false">IF(OR((A139&lt;=$D$3),(A139&gt;=$D$5)),0,IF(A139=$D$4,1,IF(AND((A139&gt;$D$3),(A139&lt;$D$4)),((A139-$D$3)/($D$4-$D$3)),((A139-$D$5)/($D$4-$D$5)))))</f>
        <v>0</v>
      </c>
      <c r="P139" s="4" t="n">
        <f aca="false">IF(AND((A139&gt;=$D$17),(A139&lt;=$D$18)),1,IF(AND((A139&gt;$D$16),(A139&lt;$D$17)),((A139-$D$16)/($D$17-$D$16)),IF(AND((A139&gt;$D$18),(A139&lt;$D$19)),((A139-$D$19)/($D$18-$D$19)),0)))</f>
        <v>0.66</v>
      </c>
      <c r="Q139" s="4" t="n">
        <f aca="false">EXP(-(((A139-$D$32)^2)/(2*$D$33^2)))</f>
        <v>0.913645626396729</v>
      </c>
      <c r="R139" s="4" t="n">
        <f aca="false">1/(1+ABS((A139-$D$48)/$D$46)^(2*$D$47))</f>
        <v>0.21582823848485</v>
      </c>
      <c r="S139" s="4" t="n">
        <f aca="false">1/(1+EXP(-$D$60*(A139-$D$61)))</f>
        <v>0.999999626370202</v>
      </c>
      <c r="T139" s="4" t="n">
        <f aca="false">IF(A139&lt;=$D$74,0,IF(AND(A139&gt;=$D$74,A139&lt;=$D$76),2*(((A139-$D$74)/($D$75-$D$74))^2),IF(AND(A139&gt;=$D$76,A139&lt;=$D$75),1-2*((($D$75-A139)/($D$75-$D$74))^2),1)))</f>
        <v>0.9662</v>
      </c>
      <c r="U139" s="4" t="n">
        <f aca="false">IF(A139&lt;=$D$89,1,IF(AND(A139&gt;=$D$89,A139&lt;=$D$91),1-2*(((A139-$D$89)/($D$90-$D$89))^2),IF(AND(A139&gt;=$D$91,A139&lt;=$D$90),2*((($D$90-A139)/($D$90-$D$89))^2),0)))</f>
        <v>0.0338</v>
      </c>
    </row>
    <row r="140" customFormat="false" ht="14.25" hidden="false" customHeight="false" outlineLevel="0" collapsed="false">
      <c r="A140" s="4" t="n">
        <v>13.8</v>
      </c>
      <c r="O140" s="4" t="n">
        <f aca="false">IF(OR((A140&lt;=$D$3),(A140&gt;=$D$5)),0,IF(A140=$D$4,1,IF(AND((A140&gt;$D$3),(A140&lt;$D$4)),((A140-$D$3)/($D$4-$D$3)),((A140-$D$5)/($D$4-$D$5)))))</f>
        <v>0</v>
      </c>
      <c r="P140" s="4" t="n">
        <f aca="false">IF(AND((A140&gt;=$D$17),(A140&lt;=$D$18)),1,IF(AND((A140&gt;$D$16),(A140&lt;$D$17)),((A140-$D$16)/($D$17-$D$16)),IF(AND((A140&gt;$D$18),(A140&lt;$D$19)),((A140-$D$19)/($D$18-$D$19)),0)))</f>
        <v>0.64</v>
      </c>
      <c r="Q140" s="4" t="n">
        <f aca="false">EXP(-(((A140-$D$32)^2)/(2*$D$33^2)))</f>
        <v>0.903707077873196</v>
      </c>
      <c r="R140" s="4" t="n">
        <f aca="false">1/(1+ABS((A140-$D$48)/$D$46)^(2*$D$47))</f>
        <v>0.188685761706004</v>
      </c>
      <c r="S140" s="4" t="n">
        <f aca="false">1/(1+EXP(-$D$60*(A140-$D$61)))</f>
        <v>0.999999749548426</v>
      </c>
      <c r="T140" s="4" t="n">
        <f aca="false">IF(A140&lt;=$D$74,0,IF(AND(A140&gt;=$D$74,A140&lt;=$D$76),2*(((A140-$D$74)/($D$75-$D$74))^2),IF(AND(A140&gt;=$D$76,A140&lt;=$D$75),1-2*((($D$75-A140)/($D$75-$D$74))^2),1)))</f>
        <v>0.9712</v>
      </c>
      <c r="U140" s="4" t="n">
        <f aca="false">IF(A140&lt;=$D$89,1,IF(AND(A140&gt;=$D$89,A140&lt;=$D$91),1-2*(((A140-$D$89)/($D$90-$D$89))^2),IF(AND(A140&gt;=$D$91,A140&lt;=$D$90),2*((($D$90-A140)/($D$90-$D$89))^2),0)))</f>
        <v>0.0288</v>
      </c>
    </row>
    <row r="141" customFormat="false" ht="14.25" hidden="false" customHeight="false" outlineLevel="0" collapsed="false">
      <c r="A141" s="4" t="n">
        <v>13.9</v>
      </c>
      <c r="O141" s="4" t="n">
        <f aca="false">IF(OR((A141&lt;=$D$3),(A141&gt;=$D$5)),0,IF(A141=$D$4,1,IF(AND((A141&gt;$D$3),(A141&lt;$D$4)),((A141-$D$3)/($D$4-$D$3)),((A141-$D$5)/($D$4-$D$5)))))</f>
        <v>0</v>
      </c>
      <c r="P141" s="4" t="n">
        <f aca="false">IF(AND((A141&gt;=$D$17),(A141&lt;=$D$18)),1,IF(AND((A141&gt;$D$16),(A141&lt;$D$17)),((A141-$D$16)/($D$17-$D$16)),IF(AND((A141&gt;$D$18),(A141&lt;$D$19)),((A141-$D$19)/($D$18-$D$19)),0)))</f>
        <v>0.62</v>
      </c>
      <c r="Q141" s="4" t="n">
        <f aca="false">EXP(-(((A141-$D$32)^2)/(2*$D$33^2)))</f>
        <v>0.893318141565683</v>
      </c>
      <c r="R141" s="4" t="n">
        <f aca="false">1/(1+ABS((A141-$D$48)/$D$46)^(2*$D$47))</f>
        <v>0.164719062109107</v>
      </c>
      <c r="S141" s="4" t="n">
        <f aca="false">1/(1+EXP(-$D$60*(A141-$D$61)))</f>
        <v>0.999999832117275</v>
      </c>
      <c r="T141" s="4" t="n">
        <f aca="false">IF(A141&lt;=$D$74,0,IF(AND(A141&gt;=$D$74,A141&lt;=$D$76),2*(((A141-$D$74)/($D$75-$D$74))^2),IF(AND(A141&gt;=$D$76,A141&lt;=$D$75),1-2*((($D$75-A141)/($D$75-$D$74))^2),1)))</f>
        <v>0.9758</v>
      </c>
      <c r="U141" s="4" t="n">
        <f aca="false">IF(A141&lt;=$D$89,1,IF(AND(A141&gt;=$D$89,A141&lt;=$D$91),1-2*(((A141-$D$89)/($D$90-$D$89))^2),IF(AND(A141&gt;=$D$91,A141&lt;=$D$90),2*((($D$90-A141)/($D$90-$D$89))^2),0)))</f>
        <v>0.0242</v>
      </c>
    </row>
    <row r="142" customFormat="false" ht="14.25" hidden="false" customHeight="false" outlineLevel="0" collapsed="false">
      <c r="A142" s="4" t="n">
        <v>14</v>
      </c>
      <c r="O142" s="4" t="n">
        <f aca="false">IF(OR((A142&lt;=$D$3),(A142&gt;=$D$5)),0,IF(A142=$D$4,1,IF(AND((A142&gt;$D$3),(A142&lt;$D$4)),((A142-$D$3)/($D$4-$D$3)),((A142-$D$5)/($D$4-$D$5)))))</f>
        <v>0</v>
      </c>
      <c r="P142" s="4" t="n">
        <f aca="false">IF(AND((A142&gt;=$D$17),(A142&lt;=$D$18)),1,IF(AND((A142&gt;$D$16),(A142&lt;$D$17)),((A142-$D$16)/($D$17-$D$16)),IF(AND((A142&gt;$D$18),(A142&lt;$D$19)),((A142-$D$19)/($D$18-$D$19)),0)))</f>
        <v>0.6</v>
      </c>
      <c r="Q142" s="4" t="n">
        <f aca="false">EXP(-(((A142-$D$32)^2)/(2*$D$33^2)))</f>
        <v>0.882496902584596</v>
      </c>
      <c r="R142" s="4" t="n">
        <f aca="false">1/(1+ABS((A142-$D$48)/$D$46)^(2*$D$47))</f>
        <v>0.143668573157284</v>
      </c>
      <c r="S142" s="4" t="n">
        <f aca="false">1/(1+EXP(-$D$60*(A142-$D$61)))</f>
        <v>0.999999887464838</v>
      </c>
      <c r="T142" s="4" t="n">
        <f aca="false">IF(A142&lt;=$D$74,0,IF(AND(A142&gt;=$D$74,A142&lt;=$D$76),2*(((A142-$D$74)/($D$75-$D$74))^2),IF(AND(A142&gt;=$D$76,A142&lt;=$D$75),1-2*((($D$75-A142)/($D$75-$D$74))^2),1)))</f>
        <v>0.98</v>
      </c>
      <c r="U142" s="4" t="n">
        <f aca="false">IF(A142&lt;=$D$89,1,IF(AND(A142&gt;=$D$89,A142&lt;=$D$91),1-2*(((A142-$D$89)/($D$90-$D$89))^2),IF(AND(A142&gt;=$D$91,A142&lt;=$D$90),2*((($D$90-A142)/($D$90-$D$89))^2),0)))</f>
        <v>0.02</v>
      </c>
    </row>
    <row r="143" customFormat="false" ht="14.25" hidden="false" customHeight="false" outlineLevel="0" collapsed="false">
      <c r="A143" s="4" t="n">
        <v>14.1</v>
      </c>
      <c r="O143" s="4" t="n">
        <f aca="false">IF(OR((A143&lt;=$D$3),(A143&gt;=$D$5)),0,IF(A143=$D$4,1,IF(AND((A143&gt;$D$3),(A143&lt;$D$4)),((A143-$D$3)/($D$4-$D$3)),((A143-$D$5)/($D$4-$D$5)))))</f>
        <v>0</v>
      </c>
      <c r="P143" s="4" t="n">
        <f aca="false">IF(AND((A143&gt;=$D$17),(A143&lt;=$D$18)),1,IF(AND((A143&gt;$D$16),(A143&lt;$D$17)),((A143-$D$16)/($D$17-$D$16)),IF(AND((A143&gt;$D$18),(A143&lt;$D$19)),((A143-$D$19)/($D$18-$D$19)),0)))</f>
        <v>0.58</v>
      </c>
      <c r="Q143" s="4" t="n">
        <f aca="false">EXP(-(((A143-$D$32)^2)/(2*$D$33^2)))</f>
        <v>0.87126203806374</v>
      </c>
      <c r="R143" s="4" t="n">
        <f aca="false">1/(1+ABS((A143-$D$48)/$D$46)^(2*$D$47))</f>
        <v>0.125256241072582</v>
      </c>
      <c r="S143" s="4" t="n">
        <f aca="false">1/(1+EXP(-$D$60*(A143-$D$61)))</f>
        <v>0.999999924565422</v>
      </c>
      <c r="T143" s="4" t="n">
        <f aca="false">IF(A143&lt;=$D$74,0,IF(AND(A143&gt;=$D$74,A143&lt;=$D$76),2*(((A143-$D$74)/($D$75-$D$74))^2),IF(AND(A143&gt;=$D$76,A143&lt;=$D$75),1-2*((($D$75-A143)/($D$75-$D$74))^2),1)))</f>
        <v>0.9838</v>
      </c>
      <c r="U143" s="4" t="n">
        <f aca="false">IF(A143&lt;=$D$89,1,IF(AND(A143&gt;=$D$89,A143&lt;=$D$91),1-2*(((A143-$D$89)/($D$90-$D$89))^2),IF(AND(A143&gt;=$D$91,A143&lt;=$D$90),2*((($D$90-A143)/($D$90-$D$89))^2),0)))</f>
        <v>0.0162</v>
      </c>
    </row>
    <row r="144" customFormat="false" ht="14.25" hidden="false" customHeight="false" outlineLevel="0" collapsed="false">
      <c r="A144" s="4" t="n">
        <v>14.2</v>
      </c>
      <c r="O144" s="4" t="n">
        <f aca="false">IF(OR((A144&lt;=$D$3),(A144&gt;=$D$5)),0,IF(A144=$D$4,1,IF(AND((A144&gt;$D$3),(A144&lt;$D$4)),((A144-$D$3)/($D$4-$D$3)),((A144-$D$5)/($D$4-$D$5)))))</f>
        <v>0</v>
      </c>
      <c r="P144" s="4" t="n">
        <f aca="false">IF(AND((A144&gt;=$D$17),(A144&lt;=$D$18)),1,IF(AND((A144&gt;$D$16),(A144&lt;$D$17)),((A144-$D$16)/($D$17-$D$16)),IF(AND((A144&gt;$D$18),(A144&lt;$D$19)),((A144-$D$19)/($D$18-$D$19)),0)))</f>
        <v>0.56</v>
      </c>
      <c r="Q144" s="4" t="n">
        <f aca="false">EXP(-(((A144-$D$32)^2)/(2*$D$33^2)))</f>
        <v>0.859632763602542</v>
      </c>
      <c r="R144" s="4" t="n">
        <f aca="false">1/(1+ABS((A144-$D$48)/$D$46)^(2*$D$47))</f>
        <v>0.109202408204453</v>
      </c>
      <c r="S144" s="4" t="n">
        <f aca="false">1/(1+EXP(-$D$60*(A144-$D$61)))</f>
        <v>0.999999949434689</v>
      </c>
      <c r="T144" s="4" t="n">
        <f aca="false">IF(A144&lt;=$D$74,0,IF(AND(A144&gt;=$D$74,A144&lt;=$D$76),2*(((A144-$D$74)/($D$75-$D$74))^2),IF(AND(A144&gt;=$D$76,A144&lt;=$D$75),1-2*((($D$75-A144)/($D$75-$D$74))^2),1)))</f>
        <v>0.9872</v>
      </c>
      <c r="U144" s="4" t="n">
        <f aca="false">IF(A144&lt;=$D$89,1,IF(AND(A144&gt;=$D$89,A144&lt;=$D$91),1-2*(((A144-$D$89)/($D$90-$D$89))^2),IF(AND(A144&gt;=$D$91,A144&lt;=$D$90),2*((($D$90-A144)/($D$90-$D$89))^2),0)))</f>
        <v>0.0128</v>
      </c>
    </row>
    <row r="145" customFormat="false" ht="14.25" hidden="false" customHeight="false" outlineLevel="0" collapsed="false">
      <c r="A145" s="4" t="n">
        <v>14.3</v>
      </c>
      <c r="O145" s="4" t="n">
        <f aca="false">IF(OR((A145&lt;=$D$3),(A145&gt;=$D$5)),0,IF(A145=$D$4,1,IF(AND((A145&gt;$D$3),(A145&lt;$D$4)),((A145-$D$3)/($D$4-$D$3)),((A145-$D$5)/($D$4-$D$5)))))</f>
        <v>0</v>
      </c>
      <c r="P145" s="4" t="n">
        <f aca="false">IF(AND((A145&gt;=$D$17),(A145&lt;=$D$18)),1,IF(AND((A145&gt;$D$16),(A145&lt;$D$17)),((A145-$D$16)/($D$17-$D$16)),IF(AND((A145&gt;$D$18),(A145&lt;$D$19)),((A145-$D$19)/($D$18-$D$19)),0)))</f>
        <v>0.54</v>
      </c>
      <c r="Q145" s="4" t="n">
        <f aca="false">EXP(-(((A145-$D$32)^2)/(2*$D$33^2)))</f>
        <v>0.847628778702136</v>
      </c>
      <c r="R145" s="4" t="n">
        <f aca="false">1/(1+ABS((A145-$D$48)/$D$46)^(2*$D$47))</f>
        <v>0.0952374165051989</v>
      </c>
      <c r="S145" s="4" t="n">
        <f aca="false">1/(1+EXP(-$D$60*(A145-$D$61)))</f>
        <v>0.999999966105058</v>
      </c>
      <c r="T145" s="4" t="n">
        <f aca="false">IF(A145&lt;=$D$74,0,IF(AND(A145&gt;=$D$74,A145&lt;=$D$76),2*(((A145-$D$74)/($D$75-$D$74))^2),IF(AND(A145&gt;=$D$76,A145&lt;=$D$75),1-2*((($D$75-A145)/($D$75-$D$74))^2),1)))</f>
        <v>0.9902</v>
      </c>
      <c r="U145" s="4" t="n">
        <f aca="false">IF(A145&lt;=$D$89,1,IF(AND(A145&gt;=$D$89,A145&lt;=$D$91),1-2*(((A145-$D$89)/($D$90-$D$89))^2),IF(AND(A145&gt;=$D$91,A145&lt;=$D$90),2*((($D$90-A145)/($D$90-$D$89))^2),0)))</f>
        <v>0.00979999999999998</v>
      </c>
    </row>
    <row r="146" customFormat="false" ht="14.25" hidden="false" customHeight="false" outlineLevel="0" collapsed="false">
      <c r="A146" s="4" t="n">
        <v>14.4</v>
      </c>
      <c r="O146" s="4" t="n">
        <f aca="false">IF(OR((A146&lt;=$D$3),(A146&gt;=$D$5)),0,IF(A146=$D$4,1,IF(AND((A146&gt;$D$3),(A146&lt;$D$4)),((A146-$D$3)/($D$4-$D$3)),((A146-$D$5)/($D$4-$D$5)))))</f>
        <v>0</v>
      </c>
      <c r="P146" s="4" t="n">
        <f aca="false">IF(AND((A146&gt;=$D$17),(A146&lt;=$D$18)),1,IF(AND((A146&gt;$D$16),(A146&lt;$D$17)),((A146-$D$16)/($D$17-$D$16)),IF(AND((A146&gt;$D$18),(A146&lt;$D$19)),((A146-$D$19)/($D$18-$D$19)),0)))</f>
        <v>0.52</v>
      </c>
      <c r="Q146" s="4" t="n">
        <f aca="false">EXP(-(((A146-$D$32)^2)/(2*$D$33^2)))</f>
        <v>0.835270211411272</v>
      </c>
      <c r="R146" s="4" t="n">
        <f aca="false">1/(1+ABS((A146-$D$48)/$D$46)^(2*$D$47))</f>
        <v>0.0831089131661212</v>
      </c>
      <c r="S146" s="4" t="n">
        <f aca="false">1/(1+EXP(-$D$60*(A146-$D$61)))</f>
        <v>0.999999977279541</v>
      </c>
      <c r="T146" s="4" t="n">
        <f aca="false">IF(A146&lt;=$D$74,0,IF(AND(A146&gt;=$D$74,A146&lt;=$D$76),2*(((A146-$D$74)/($D$75-$D$74))^2),IF(AND(A146&gt;=$D$76,A146&lt;=$D$75),1-2*((($D$75-A146)/($D$75-$D$74))^2),1)))</f>
        <v>0.9928</v>
      </c>
      <c r="U146" s="4" t="n">
        <f aca="false">IF(A146&lt;=$D$89,1,IF(AND(A146&gt;=$D$89,A146&lt;=$D$91),1-2*(((A146-$D$89)/($D$90-$D$89))^2),IF(AND(A146&gt;=$D$91,A146&lt;=$D$90),2*((($D$90-A146)/($D$90-$D$89))^2),0)))</f>
        <v>0.00719999999999999</v>
      </c>
    </row>
    <row r="147" customFormat="false" ht="14.25" hidden="false" customHeight="false" outlineLevel="0" collapsed="false">
      <c r="A147" s="4" t="n">
        <v>14.5</v>
      </c>
      <c r="O147" s="4" t="n">
        <f aca="false">IF(OR((A147&lt;=$D$3),(A147&gt;=$D$5)),0,IF(A147=$D$4,1,IF(AND((A147&gt;$D$3),(A147&lt;$D$4)),((A147-$D$3)/($D$4-$D$3)),((A147-$D$5)/($D$4-$D$5)))))</f>
        <v>0</v>
      </c>
      <c r="P147" s="4" t="n">
        <f aca="false">IF(AND((A147&gt;=$D$17),(A147&lt;=$D$18)),1,IF(AND((A147&gt;$D$16),(A147&lt;$D$17)),((A147-$D$16)/($D$17-$D$16)),IF(AND((A147&gt;$D$18),(A147&lt;$D$19)),((A147-$D$19)/($D$18-$D$19)),0)))</f>
        <v>0.5</v>
      </c>
      <c r="Q147" s="4" t="n">
        <f aca="false">EXP(-(((A147-$D$32)^2)/(2*$D$33^2)))</f>
        <v>0.822577562398665</v>
      </c>
      <c r="R147" s="4" t="n">
        <f aca="false">1/(1+ABS((A147-$D$48)/$D$46)^(2*$D$47))</f>
        <v>0.0725858756713366</v>
      </c>
      <c r="S147" s="4" t="n">
        <f aca="false">1/(1+EXP(-$D$60*(A147-$D$61)))</f>
        <v>0.999999984770021</v>
      </c>
      <c r="T147" s="4" t="n">
        <f aca="false">IF(A147&lt;=$D$74,0,IF(AND(A147&gt;=$D$74,A147&lt;=$D$76),2*(((A147-$D$74)/($D$75-$D$74))^2),IF(AND(A147&gt;=$D$76,A147&lt;=$D$75),1-2*((($D$75-A147)/($D$75-$D$74))^2),1)))</f>
        <v>0.995</v>
      </c>
      <c r="U147" s="4" t="n">
        <f aca="false">IF(A147&lt;=$D$89,1,IF(AND(A147&gt;=$D$89,A147&lt;=$D$91),1-2*(((A147-$D$89)/($D$90-$D$89))^2),IF(AND(A147&gt;=$D$91,A147&lt;=$D$90),2*((($D$90-A147)/($D$90-$D$89))^2),0)))</f>
        <v>0.005</v>
      </c>
    </row>
    <row r="148" customFormat="false" ht="14.25" hidden="false" customHeight="false" outlineLevel="0" collapsed="false">
      <c r="A148" s="4" t="n">
        <v>14.6</v>
      </c>
      <c r="O148" s="4" t="n">
        <f aca="false">IF(OR((A148&lt;=$D$3),(A148&gt;=$D$5)),0,IF(A148=$D$4,1,IF(AND((A148&gt;$D$3),(A148&lt;$D$4)),((A148-$D$3)/($D$4-$D$3)),((A148-$D$5)/($D$4-$D$5)))))</f>
        <v>0</v>
      </c>
      <c r="P148" s="4" t="n">
        <f aca="false">IF(AND((A148&gt;=$D$17),(A148&lt;=$D$18)),1,IF(AND((A148&gt;$D$16),(A148&lt;$D$17)),((A148-$D$16)/($D$17-$D$16)),IF(AND((A148&gt;$D$18),(A148&lt;$D$19)),((A148-$D$19)/($D$18-$D$19)),0)))</f>
        <v>0.48</v>
      </c>
      <c r="Q148" s="4" t="n">
        <f aca="false">EXP(-(((A148-$D$32)^2)/(2*$D$33^2)))</f>
        <v>0.809571648667887</v>
      </c>
      <c r="R148" s="4" t="n">
        <f aca="false">1/(1+ABS((A148-$D$48)/$D$46)^(2*$D$47))</f>
        <v>0.0634602706620143</v>
      </c>
      <c r="S148" s="4" t="n">
        <f aca="false">1/(1+EXP(-$D$60*(A148-$D$61)))</f>
        <v>0.999999989791039</v>
      </c>
      <c r="T148" s="4" t="n">
        <f aca="false">IF(A148&lt;=$D$74,0,IF(AND(A148&gt;=$D$74,A148&lt;=$D$76),2*(((A148-$D$74)/($D$75-$D$74))^2),IF(AND(A148&gt;=$D$76,A148&lt;=$D$75),1-2*((($D$75-A148)/($D$75-$D$74))^2),1)))</f>
        <v>0.9968</v>
      </c>
      <c r="U148" s="4" t="n">
        <f aca="false">IF(A148&lt;=$D$89,1,IF(AND(A148&gt;=$D$89,A148&lt;=$D$91),1-2*(((A148-$D$89)/($D$90-$D$89))^2),IF(AND(A148&gt;=$D$91,A148&lt;=$D$90),2*((($D$90-A148)/($D$90-$D$89))^2),0)))</f>
        <v>0.00320000000000001</v>
      </c>
    </row>
    <row r="149" customFormat="false" ht="14.25" hidden="false" customHeight="false" outlineLevel="0" collapsed="false">
      <c r="A149" s="4" t="n">
        <v>14.7</v>
      </c>
      <c r="O149" s="4" t="n">
        <f aca="false">IF(OR((A149&lt;=$D$3),(A149&gt;=$D$5)),0,IF(A149=$D$4,1,IF(AND((A149&gt;$D$3),(A149&lt;$D$4)),((A149-$D$3)/($D$4-$D$3)),((A149-$D$5)/($D$4-$D$5)))))</f>
        <v>0</v>
      </c>
      <c r="P149" s="4" t="n">
        <f aca="false">IF(AND((A149&gt;=$D$17),(A149&lt;=$D$18)),1,IF(AND((A149&gt;$D$16),(A149&lt;$D$17)),((A149-$D$16)/($D$17-$D$16)),IF(AND((A149&gt;$D$18),(A149&lt;$D$19)),((A149-$D$19)/($D$18-$D$19)),0)))</f>
        <v>0.46</v>
      </c>
      <c r="Q149" s="4" t="n">
        <f aca="false">EXP(-(((A149-$D$32)^2)/(2*$D$33^2)))</f>
        <v>0.796273547129419</v>
      </c>
      <c r="R149" s="4" t="n">
        <f aca="false">1/(1+ABS((A149-$D$48)/$D$46)^(2*$D$47))</f>
        <v>0.055547099935787</v>
      </c>
      <c r="S149" s="4" t="n">
        <f aca="false">1/(1+EXP(-$D$60*(A149-$D$61)))</f>
        <v>0.999999993156729</v>
      </c>
      <c r="T149" s="4" t="n">
        <f aca="false">IF(A149&lt;=$D$74,0,IF(AND(A149&gt;=$D$74,A149&lt;=$D$76),2*(((A149-$D$74)/($D$75-$D$74))^2),IF(AND(A149&gt;=$D$76,A149&lt;=$D$75),1-2*((($D$75-A149)/($D$75-$D$74))^2),1)))</f>
        <v>0.9982</v>
      </c>
      <c r="U149" s="4" t="n">
        <f aca="false">IF(A149&lt;=$D$89,1,IF(AND(A149&gt;=$D$89,A149&lt;=$D$91),1-2*(((A149-$D$89)/($D$90-$D$89))^2),IF(AND(A149&gt;=$D$91,A149&lt;=$D$90),2*((($D$90-A149)/($D$90-$D$89))^2),0)))</f>
        <v>0.00180000000000001</v>
      </c>
    </row>
    <row r="150" customFormat="false" ht="14.25" hidden="false" customHeight="false" outlineLevel="0" collapsed="false">
      <c r="A150" s="4" t="n">
        <v>14.8</v>
      </c>
      <c r="O150" s="4" t="n">
        <f aca="false">IF(OR((A150&lt;=$D$3),(A150&gt;=$D$5)),0,IF(A150=$D$4,1,IF(AND((A150&gt;$D$3),(A150&lt;$D$4)),((A150-$D$3)/($D$4-$D$3)),((A150-$D$5)/($D$4-$D$5)))))</f>
        <v>0</v>
      </c>
      <c r="P150" s="4" t="n">
        <f aca="false">IF(AND((A150&gt;=$D$17),(A150&lt;=$D$18)),1,IF(AND((A150&gt;$D$16),(A150&lt;$D$17)),((A150-$D$16)/($D$17-$D$16)),IF(AND((A150&gt;$D$18),(A150&lt;$D$19)),((A150-$D$19)/($D$18-$D$19)),0)))</f>
        <v>0.44</v>
      </c>
      <c r="Q150" s="4" t="n">
        <f aca="false">EXP(-(((A150-$D$32)^2)/(2*$D$33^2)))</f>
        <v>0.782704538241868</v>
      </c>
      <c r="R150" s="4" t="n">
        <f aca="false">1/(1+ABS((A150-$D$48)/$D$46)^(2*$D$47))</f>
        <v>0.0486834166194049</v>
      </c>
      <c r="S150" s="4" t="n">
        <f aca="false">1/(1+EXP(-$D$60*(A150-$D$61)))</f>
        <v>0.999999995412818</v>
      </c>
      <c r="T150" s="4" t="n">
        <f aca="false">IF(A150&lt;=$D$74,0,IF(AND(A150&gt;=$D$74,A150&lt;=$D$76),2*(((A150-$D$74)/($D$75-$D$74))^2),IF(AND(A150&gt;=$D$76,A150&lt;=$D$75),1-2*((($D$75-A150)/($D$75-$D$74))^2),1)))</f>
        <v>0.9992</v>
      </c>
      <c r="U150" s="4" t="n">
        <f aca="false">IF(A150&lt;=$D$89,1,IF(AND(A150&gt;=$D$89,A150&lt;=$D$91),1-2*(((A150-$D$89)/($D$90-$D$89))^2),IF(AND(A150&gt;=$D$91,A150&lt;=$D$90),2*((($D$90-A150)/($D$90-$D$89))^2),0)))</f>
        <v>0.000799999999999994</v>
      </c>
    </row>
    <row r="151" customFormat="false" ht="14.25" hidden="false" customHeight="false" outlineLevel="0" collapsed="false">
      <c r="A151" s="4" t="n">
        <v>14.9</v>
      </c>
      <c r="O151" s="4" t="n">
        <f aca="false">IF(OR((A151&lt;=$D$3),(A151&gt;=$D$5)),0,IF(A151=$D$4,1,IF(AND((A151&gt;$D$3),(A151&lt;$D$4)),((A151-$D$3)/($D$4-$D$3)),((A151-$D$5)/($D$4-$D$5)))))</f>
        <v>0</v>
      </c>
      <c r="P151" s="4" t="n">
        <f aca="false">IF(AND((A151&gt;=$D$17),(A151&lt;=$D$18)),1,IF(AND((A151&gt;$D$16),(A151&lt;$D$17)),((A151-$D$16)/($D$17-$D$16)),IF(AND((A151&gt;$D$18),(A151&lt;$D$19)),((A151-$D$19)/($D$18-$D$19)),0)))</f>
        <v>0.42</v>
      </c>
      <c r="Q151" s="4" t="n">
        <f aca="false">EXP(-(((A151-$D$32)^2)/(2*$D$33^2)))</f>
        <v>0.768886049930792</v>
      </c>
      <c r="R151" s="4" t="n">
        <f aca="false">1/(1+ABS((A151-$D$48)/$D$46)^(2*$D$47))</f>
        <v>0.0427267406854035</v>
      </c>
      <c r="S151" s="4" t="n">
        <f aca="false">1/(1+EXP(-$D$60*(A151-$D$61)))</f>
        <v>0.99999999692512</v>
      </c>
      <c r="T151" s="4" t="n">
        <f aca="false">IF(A151&lt;=$D$74,0,IF(AND(A151&gt;=$D$74,A151&lt;=$D$76),2*(((A151-$D$74)/($D$75-$D$74))^2),IF(AND(A151&gt;=$D$76,A151&lt;=$D$75),1-2*((($D$75-A151)/($D$75-$D$74))^2),1)))</f>
        <v>0.9998</v>
      </c>
      <c r="U151" s="4" t="n">
        <f aca="false">IF(A151&lt;=$D$89,1,IF(AND(A151&gt;=$D$89,A151&lt;=$D$91),1-2*(((A151-$D$89)/($D$90-$D$89))^2),IF(AND(A151&gt;=$D$91,A151&lt;=$D$90),2*((($D$90-A151)/($D$90-$D$89))^2),0)))</f>
        <v>0.000199999999999999</v>
      </c>
    </row>
    <row r="152" customFormat="false" ht="14.25" hidden="false" customHeight="false" outlineLevel="0" collapsed="false">
      <c r="A152" s="4" t="n">
        <v>15</v>
      </c>
      <c r="O152" s="4" t="n">
        <f aca="false">IF(OR((A152&lt;=$D$3),(A152&gt;=$D$5)),0,IF(A152=$D$4,1,IF(AND((A152&gt;$D$3),(A152&lt;$D$4)),((A152-$D$3)/($D$4-$D$3)),((A152-$D$5)/($D$4-$D$5)))))</f>
        <v>0</v>
      </c>
      <c r="P152" s="4" t="n">
        <f aca="false">IF(AND((A152&gt;=$D$17),(A152&lt;=$D$18)),1,IF(AND((A152&gt;$D$16),(A152&lt;$D$17)),((A152-$D$16)/($D$17-$D$16)),IF(AND((A152&gt;$D$18),(A152&lt;$D$19)),((A152-$D$19)/($D$18-$D$19)),0)))</f>
        <v>0.4</v>
      </c>
      <c r="Q152" s="4" t="n">
        <f aca="false">EXP(-(((A152-$D$32)^2)/(2*$D$33^2)))</f>
        <v>0.754839601989007</v>
      </c>
      <c r="R152" s="4" t="n">
        <f aca="false">1/(1+ABS((A152-$D$48)/$D$46)^(2*$D$47))</f>
        <v>0.0375531758838199</v>
      </c>
      <c r="S152" s="4" t="n">
        <f aca="false">1/(1+EXP(-$D$60*(A152-$D$61)))</f>
        <v>0.999999997938846</v>
      </c>
      <c r="T152" s="4" t="n">
        <f aca="false">IF(A152&lt;=$D$74,0,IF(AND(A152&gt;=$D$74,A152&lt;=$D$76),2*(((A152-$D$74)/($D$75-$D$74))^2),IF(AND(A152&gt;=$D$76,A152&lt;=$D$75),1-2*((($D$75-A152)/($D$75-$D$74))^2),1)))</f>
        <v>1</v>
      </c>
      <c r="U152" s="4" t="n">
        <f aca="false">IF(A152&lt;=$D$89,1,IF(AND(A152&gt;=$D$89,A152&lt;=$D$91),1-2*(((A152-$D$89)/($D$90-$D$89))^2),IF(AND(A152&gt;=$D$91,A152&lt;=$D$90),2*((($D$90-A152)/($D$90-$D$89))^2),0)))</f>
        <v>0</v>
      </c>
    </row>
    <row r="153" customFormat="false" ht="14.25" hidden="false" customHeight="false" outlineLevel="0" collapsed="false">
      <c r="A153" s="4" t="n">
        <v>15.1</v>
      </c>
      <c r="O153" s="4" t="n">
        <f aca="false">IF(OR((A153&lt;=$D$3),(A153&gt;=$D$5)),0,IF(A153=$D$4,1,IF(AND((A153&gt;$D$3),(A153&lt;$D$4)),((A153-$D$3)/($D$4-$D$3)),((A153-$D$5)/($D$4-$D$5)))))</f>
        <v>0</v>
      </c>
      <c r="P153" s="4" t="n">
        <f aca="false">IF(AND((A153&gt;=$D$17),(A153&lt;=$D$18)),1,IF(AND((A153&gt;$D$16),(A153&lt;$D$17)),((A153-$D$16)/($D$17-$D$16)),IF(AND((A153&gt;$D$18),(A153&lt;$D$19)),((A153-$D$19)/($D$18-$D$19)),0)))</f>
        <v>0.38</v>
      </c>
      <c r="Q153" s="4" t="n">
        <f aca="false">EXP(-(((A153-$D$32)^2)/(2*$D$33^2)))</f>
        <v>0.740586751156752</v>
      </c>
      <c r="R153" s="4" t="n">
        <f aca="false">1/(1+ABS((A153-$D$48)/$D$46)^(2*$D$47))</f>
        <v>0.0330554313551955</v>
      </c>
      <c r="S153" s="4" t="n">
        <f aca="false">1/(1+EXP(-$D$60*(A153-$D$61)))</f>
        <v>0.999999998618367</v>
      </c>
      <c r="T153" s="4" t="n">
        <f aca="false">IF(A153&lt;=$D$74,0,IF(AND(A153&gt;=$D$74,A153&lt;=$D$76),2*(((A153-$D$74)/($D$75-$D$74))^2),IF(AND(A153&gt;=$D$76,A153&lt;=$D$75),1-2*((($D$75-A153)/($D$75-$D$74))^2),1)))</f>
        <v>1</v>
      </c>
      <c r="U153" s="4" t="n">
        <f aca="false">IF(A153&lt;=$D$89,1,IF(AND(A153&gt;=$D$89,A153&lt;=$D$91),1-2*(((A153-$D$89)/($D$90-$D$89))^2),IF(AND(A153&gt;=$D$91,A153&lt;=$D$90),2*((($D$90-A153)/($D$90-$D$89))^2),0)))</f>
        <v>0</v>
      </c>
    </row>
    <row r="154" customFormat="false" ht="14.25" hidden="false" customHeight="false" outlineLevel="0" collapsed="false">
      <c r="A154" s="4" t="n">
        <v>15.2</v>
      </c>
      <c r="O154" s="4" t="n">
        <f aca="false">IF(OR((A154&lt;=$D$3),(A154&gt;=$D$5)),0,IF(A154=$D$4,1,IF(AND((A154&gt;$D$3),(A154&lt;$D$4)),((A154-$D$3)/($D$4-$D$3)),((A154-$D$5)/($D$4-$D$5)))))</f>
        <v>0</v>
      </c>
      <c r="P154" s="4" t="n">
        <f aca="false">IF(AND((A154&gt;=$D$17),(A154&lt;=$D$18)),1,IF(AND((A154&gt;$D$16),(A154&lt;$D$17)),((A154-$D$16)/($D$17-$D$16)),IF(AND((A154&gt;$D$18),(A154&lt;$D$19)),((A154-$D$19)/($D$18-$D$19)),0)))</f>
        <v>0.36</v>
      </c>
      <c r="Q154" s="4" t="n">
        <f aca="false">EXP(-(((A154-$D$32)^2)/(2*$D$33^2)))</f>
        <v>0.726149037073691</v>
      </c>
      <c r="R154" s="4" t="n">
        <f aca="false">1/(1+ABS((A154-$D$48)/$D$46)^(2*$D$47))</f>
        <v>0.029140877833622</v>
      </c>
      <c r="S154" s="4" t="n">
        <f aca="false">1/(1+EXP(-$D$60*(A154-$D$61)))</f>
        <v>0.999999999073864</v>
      </c>
      <c r="T154" s="4" t="n">
        <f aca="false">IF(A154&lt;=$D$74,0,IF(AND(A154&gt;=$D$74,A154&lt;=$D$76),2*(((A154-$D$74)/($D$75-$D$74))^2),IF(AND(A154&gt;=$D$76,A154&lt;=$D$75),1-2*((($D$75-A154)/($D$75-$D$74))^2),1)))</f>
        <v>1</v>
      </c>
      <c r="U154" s="4" t="n">
        <f aca="false">IF(A154&lt;=$D$89,1,IF(AND(A154&gt;=$D$89,A154&lt;=$D$91),1-2*(((A154-$D$89)/($D$90-$D$89))^2),IF(AND(A154&gt;=$D$91,A154&lt;=$D$90),2*((($D$90-A154)/($D$90-$D$89))^2),0)))</f>
        <v>0</v>
      </c>
    </row>
    <row r="155" customFormat="false" ht="14.25" hidden="false" customHeight="false" outlineLevel="0" collapsed="false">
      <c r="A155" s="4" t="n">
        <v>15.3</v>
      </c>
      <c r="O155" s="4" t="n">
        <f aca="false">IF(OR((A155&lt;=$D$3),(A155&gt;=$D$5)),0,IF(A155=$D$4,1,IF(AND((A155&gt;$D$3),(A155&lt;$D$4)),((A155-$D$3)/($D$4-$D$3)),((A155-$D$5)/($D$4-$D$5)))))</f>
        <v>0</v>
      </c>
      <c r="P155" s="4" t="n">
        <f aca="false">IF(AND((A155&gt;=$D$17),(A155&lt;=$D$18)),1,IF(AND((A155&gt;$D$16),(A155&lt;$D$17)),((A155-$D$16)/($D$17-$D$16)),IF(AND((A155&gt;$D$18),(A155&lt;$D$19)),((A155-$D$19)/($D$18-$D$19)),0)))</f>
        <v>0.34</v>
      </c>
      <c r="Q155" s="4" t="n">
        <f aca="false">EXP(-(((A155-$D$32)^2)/(2*$D$33^2)))</f>
        <v>0.711547929287537</v>
      </c>
      <c r="R155" s="4" t="n">
        <f aca="false">1/(1+ABS((A155-$D$48)/$D$46)^(2*$D$47))</f>
        <v>0.0257297159339666</v>
      </c>
      <c r="S155" s="4" t="n">
        <f aca="false">1/(1+EXP(-$D$60*(A155-$D$61)))</f>
        <v>0.999999999379192</v>
      </c>
      <c r="T155" s="4" t="n">
        <f aca="false">IF(A155&lt;=$D$74,0,IF(AND(A155&gt;=$D$74,A155&lt;=$D$76),2*(((A155-$D$74)/($D$75-$D$74))^2),IF(AND(A155&gt;=$D$76,A155&lt;=$D$75),1-2*((($D$75-A155)/($D$75-$D$74))^2),1)))</f>
        <v>1</v>
      </c>
      <c r="U155" s="4" t="n">
        <f aca="false">IF(A155&lt;=$D$89,1,IF(AND(A155&gt;=$D$89,A155&lt;=$D$91),1-2*(((A155-$D$89)/($D$90-$D$89))^2),IF(AND(A155&gt;=$D$91,A155&lt;=$D$90),2*((($D$90-A155)/($D$90-$D$89))^2),0)))</f>
        <v>0</v>
      </c>
    </row>
    <row r="156" customFormat="false" ht="14.25" hidden="false" customHeight="false" outlineLevel="0" collapsed="false">
      <c r="A156" s="4" t="n">
        <v>15.4</v>
      </c>
      <c r="O156" s="4" t="n">
        <f aca="false">IF(OR((A156&lt;=$D$3),(A156&gt;=$D$5)),0,IF(A156=$D$4,1,IF(AND((A156&gt;$D$3),(A156&lt;$D$4)),((A156-$D$3)/($D$4-$D$3)),((A156-$D$5)/($D$4-$D$5)))))</f>
        <v>0</v>
      </c>
      <c r="P156" s="4" t="n">
        <f aca="false">IF(AND((A156&gt;=$D$17),(A156&lt;=$D$18)),1,IF(AND((A156&gt;$D$16),(A156&lt;$D$17)),((A156-$D$16)/($D$17-$D$16)),IF(AND((A156&gt;$D$18),(A156&lt;$D$19)),((A156-$D$19)/($D$18-$D$19)),0)))</f>
        <v>0.32</v>
      </c>
      <c r="Q156" s="4" t="n">
        <f aca="false">EXP(-(((A156-$D$32)^2)/(2*$D$33^2)))</f>
        <v>0.696804775496035</v>
      </c>
      <c r="R156" s="4" t="n">
        <f aca="false">1/(1+ABS((A156-$D$48)/$D$46)^(2*$D$47))</f>
        <v>0.0227532978666333</v>
      </c>
      <c r="S156" s="4" t="n">
        <f aca="false">1/(1+EXP(-$D$60*(A156-$D$61)))</f>
        <v>0.99999999958386</v>
      </c>
      <c r="T156" s="4" t="n">
        <f aca="false">IF(A156&lt;=$D$74,0,IF(AND(A156&gt;=$D$74,A156&lt;=$D$76),2*(((A156-$D$74)/($D$75-$D$74))^2),IF(AND(A156&gt;=$D$76,A156&lt;=$D$75),1-2*((($D$75-A156)/($D$75-$D$74))^2),1)))</f>
        <v>1</v>
      </c>
      <c r="U156" s="4" t="n">
        <f aca="false">IF(A156&lt;=$D$89,1,IF(AND(A156&gt;=$D$89,A156&lt;=$D$91),1-2*(((A156-$D$89)/($D$90-$D$89))^2),IF(AND(A156&gt;=$D$91,A156&lt;=$D$90),2*((($D$90-A156)/($D$90-$D$89))^2),0)))</f>
        <v>0</v>
      </c>
    </row>
    <row r="157" customFormat="false" ht="14.25" hidden="false" customHeight="false" outlineLevel="0" collapsed="false">
      <c r="A157" s="4" t="n">
        <v>15.5</v>
      </c>
      <c r="O157" s="4" t="n">
        <f aca="false">IF(OR((A157&lt;=$D$3),(A157&gt;=$D$5)),0,IF(A157=$D$4,1,IF(AND((A157&gt;$D$3),(A157&lt;$D$4)),((A157-$D$3)/($D$4-$D$3)),((A157-$D$5)/($D$4-$D$5)))))</f>
        <v>0</v>
      </c>
      <c r="P157" s="4" t="n">
        <f aca="false">IF(AND((A157&gt;=$D$17),(A157&lt;=$D$18)),1,IF(AND((A157&gt;$D$16),(A157&lt;$D$17)),((A157-$D$16)/($D$17-$D$16)),IF(AND((A157&gt;$D$18),(A157&lt;$D$19)),((A157-$D$19)/($D$18-$D$19)),0)))</f>
        <v>0.3</v>
      </c>
      <c r="Q157" s="4" t="n">
        <f aca="false">EXP(-(((A157-$D$32)^2)/(2*$D$33^2)))</f>
        <v>0.681940751190348</v>
      </c>
      <c r="R157" s="4" t="n">
        <f aca="false">1/(1+ABS((A157-$D$48)/$D$46)^(2*$D$47))</f>
        <v>0.0201526198782655</v>
      </c>
      <c r="S157" s="4" t="n">
        <f aca="false">1/(1+EXP(-$D$60*(A157-$D$61)))</f>
        <v>0.999999999721053</v>
      </c>
      <c r="T157" s="4" t="n">
        <f aca="false">IF(A157&lt;=$D$74,0,IF(AND(A157&gt;=$D$74,A157&lt;=$D$76),2*(((A157-$D$74)/($D$75-$D$74))^2),IF(AND(A157&gt;=$D$76,A157&lt;=$D$75),1-2*((($D$75-A157)/($D$75-$D$74))^2),1)))</f>
        <v>1</v>
      </c>
      <c r="U157" s="4" t="n">
        <f aca="false">IF(A157&lt;=$D$89,1,IF(AND(A157&gt;=$D$89,A157&lt;=$D$91),1-2*(((A157-$D$89)/($D$90-$D$89))^2),IF(AND(A157&gt;=$D$91,A157&lt;=$D$90),2*((($D$90-A157)/($D$90-$D$89))^2),0)))</f>
        <v>0</v>
      </c>
    </row>
    <row r="158" customFormat="false" ht="14.25" hidden="false" customHeight="false" outlineLevel="0" collapsed="false">
      <c r="A158" s="4" t="n">
        <v>15.6</v>
      </c>
      <c r="O158" s="4" t="n">
        <f aca="false">IF(OR((A158&lt;=$D$3),(A158&gt;=$D$5)),0,IF(A158=$D$4,1,IF(AND((A158&gt;$D$3),(A158&lt;$D$4)),((A158-$D$3)/($D$4-$D$3)),((A158-$D$5)/($D$4-$D$5)))))</f>
        <v>0</v>
      </c>
      <c r="P158" s="4" t="n">
        <f aca="false">IF(AND((A158&gt;=$D$17),(A158&lt;=$D$18)),1,IF(AND((A158&gt;$D$16),(A158&lt;$D$17)),((A158-$D$16)/($D$17-$D$16)),IF(AND((A158&gt;$D$18),(A158&lt;$D$19)),((A158-$D$19)/($D$18-$D$19)),0)))</f>
        <v>0.28</v>
      </c>
      <c r="Q158" s="4" t="n">
        <f aca="false">EXP(-(((A158-$D$32)^2)/(2*$D$33^2)))</f>
        <v>0.666976810858475</v>
      </c>
      <c r="R158" s="4" t="n">
        <f aca="false">1/(1+ABS((A158-$D$48)/$D$46)^(2*$D$47))</f>
        <v>0.017876987382552</v>
      </c>
      <c r="S158" s="4" t="n">
        <f aca="false">1/(1+EXP(-$D$60*(A158-$D$61)))</f>
        <v>0.999999999813017</v>
      </c>
      <c r="T158" s="4" t="n">
        <f aca="false">IF(A158&lt;=$D$74,0,IF(AND(A158&gt;=$D$74,A158&lt;=$D$76),2*(((A158-$D$74)/($D$75-$D$74))^2),IF(AND(A158&gt;=$D$76,A158&lt;=$D$75),1-2*((($D$75-A158)/($D$75-$D$74))^2),1)))</f>
        <v>1</v>
      </c>
      <c r="U158" s="4" t="n">
        <f aca="false">IF(A158&lt;=$D$89,1,IF(AND(A158&gt;=$D$89,A158&lt;=$D$91),1-2*(((A158-$D$89)/($D$90-$D$89))^2),IF(AND(A158&gt;=$D$91,A158&lt;=$D$90),2*((($D$90-A158)/($D$90-$D$89))^2),0)))</f>
        <v>0</v>
      </c>
    </row>
    <row r="159" customFormat="false" ht="14.25" hidden="false" customHeight="false" outlineLevel="0" collapsed="false">
      <c r="A159" s="4" t="n">
        <v>15.7</v>
      </c>
      <c r="O159" s="4" t="n">
        <f aca="false">IF(OR((A159&lt;=$D$3),(A159&gt;=$D$5)),0,IF(A159=$D$4,1,IF(AND((A159&gt;$D$3),(A159&lt;$D$4)),((A159-$D$3)/($D$4-$D$3)),((A159-$D$5)/($D$4-$D$5)))))</f>
        <v>0</v>
      </c>
      <c r="P159" s="4" t="n">
        <f aca="false">IF(AND((A159&gt;=$D$17),(A159&lt;=$D$18)),1,IF(AND((A159&gt;$D$16),(A159&lt;$D$17)),((A159-$D$16)/($D$17-$D$16)),IF(AND((A159&gt;$D$18),(A159&lt;$D$19)),((A159-$D$19)/($D$18-$D$19)),0)))</f>
        <v>0.26</v>
      </c>
      <c r="Q159" s="4" t="n">
        <f aca="false">EXP(-(((A159-$D$32)^2)/(2*$D$33^2)))</f>
        <v>0.651933640897346</v>
      </c>
      <c r="R159" s="4" t="n">
        <f aca="false">1/(1+ABS((A159-$D$48)/$D$46)^(2*$D$47))</f>
        <v>0.0158828454964986</v>
      </c>
      <c r="S159" s="4" t="n">
        <f aca="false">1/(1+EXP(-$D$60*(A159-$D$61)))</f>
        <v>0.999999999874661</v>
      </c>
      <c r="T159" s="4" t="n">
        <f aca="false">IF(A159&lt;=$D$74,0,IF(AND(A159&gt;=$D$74,A159&lt;=$D$76),2*(((A159-$D$74)/($D$75-$D$74))^2),IF(AND(A159&gt;=$D$76,A159&lt;=$D$75),1-2*((($D$75-A159)/($D$75-$D$74))^2),1)))</f>
        <v>1</v>
      </c>
      <c r="U159" s="4" t="n">
        <f aca="false">IF(A159&lt;=$D$89,1,IF(AND(A159&gt;=$D$89,A159&lt;=$D$91),1-2*(((A159-$D$89)/($D$90-$D$89))^2),IF(AND(A159&gt;=$D$91,A159&lt;=$D$90),2*((($D$90-A159)/($D$90-$D$89))^2),0)))</f>
        <v>0</v>
      </c>
    </row>
    <row r="160" customFormat="false" ht="14.25" hidden="false" customHeight="false" outlineLevel="0" collapsed="false">
      <c r="A160" s="4" t="n">
        <v>15.8</v>
      </c>
      <c r="O160" s="4" t="n">
        <f aca="false">IF(OR((A160&lt;=$D$3),(A160&gt;=$D$5)),0,IF(A160=$D$4,1,IF(AND((A160&gt;$D$3),(A160&lt;$D$4)),((A160-$D$3)/($D$4-$D$3)),((A160-$D$5)/($D$4-$D$5)))))</f>
        <v>0</v>
      </c>
      <c r="P160" s="4" t="n">
        <f aca="false">IF(AND((A160&gt;=$D$17),(A160&lt;=$D$18)),1,IF(AND((A160&gt;$D$16),(A160&lt;$D$17)),((A160-$D$16)/($D$17-$D$16)),IF(AND((A160&gt;$D$18),(A160&lt;$D$19)),((A160-$D$19)/($D$18-$D$19)),0)))</f>
        <v>0.24</v>
      </c>
      <c r="Q160" s="4" t="n">
        <f aca="false">EXP(-(((A160-$D$32)^2)/(2*$D$33^2)))</f>
        <v>0.636831614371743</v>
      </c>
      <c r="R160" s="4" t="n">
        <f aca="false">1/(1+ABS((A160-$D$48)/$D$46)^(2*$D$47))</f>
        <v>0.0141327625817918</v>
      </c>
      <c r="S160" s="4" t="n">
        <f aca="false">1/(1+EXP(-$D$60*(A160-$D$61)))</f>
        <v>0.999999999915983</v>
      </c>
      <c r="T160" s="4" t="n">
        <f aca="false">IF(A160&lt;=$D$74,0,IF(AND(A160&gt;=$D$74,A160&lt;=$D$76),2*(((A160-$D$74)/($D$75-$D$74))^2),IF(AND(A160&gt;=$D$76,A160&lt;=$D$75),1-2*((($D$75-A160)/($D$75-$D$74))^2),1)))</f>
        <v>1</v>
      </c>
      <c r="U160" s="4" t="n">
        <f aca="false">IF(A160&lt;=$D$89,1,IF(AND(A160&gt;=$D$89,A160&lt;=$D$91),1-2*(((A160-$D$89)/($D$90-$D$89))^2),IF(AND(A160&gt;=$D$91,A160&lt;=$D$90),2*((($D$90-A160)/($D$90-$D$89))^2),0)))</f>
        <v>0</v>
      </c>
    </row>
    <row r="161" customFormat="false" ht="14.25" hidden="false" customHeight="false" outlineLevel="0" collapsed="false">
      <c r="A161" s="4" t="n">
        <v>15.9</v>
      </c>
      <c r="O161" s="4" t="n">
        <f aca="false">IF(OR((A161&lt;=$D$3),(A161&gt;=$D$5)),0,IF(A161=$D$4,1,IF(AND((A161&gt;$D$3),(A161&lt;$D$4)),((A161-$D$3)/($D$4-$D$3)),((A161-$D$5)/($D$4-$D$5)))))</f>
        <v>0</v>
      </c>
      <c r="P161" s="4" t="n">
        <f aca="false">IF(AND((A161&gt;=$D$17),(A161&lt;=$D$18)),1,IF(AND((A161&gt;$D$16),(A161&lt;$D$17)),((A161-$D$16)/($D$17-$D$16)),IF(AND((A161&gt;$D$18),(A161&lt;$D$19)),((A161-$D$19)/($D$18-$D$19)),0)))</f>
        <v>0.22</v>
      </c>
      <c r="Q161" s="4" t="n">
        <f aca="false">EXP(-(((A161-$D$32)^2)/(2*$D$33^2)))</f>
        <v>0.621690747747193</v>
      </c>
      <c r="R161" s="4" t="n">
        <f aca="false">1/(1+ABS((A161-$D$48)/$D$46)^(2*$D$47))</f>
        <v>0.0125945519995307</v>
      </c>
      <c r="S161" s="4" t="n">
        <f aca="false">1/(1+EXP(-$D$60*(A161-$D$61)))</f>
        <v>0.999999999943682</v>
      </c>
      <c r="T161" s="4" t="n">
        <f aca="false">IF(A161&lt;=$D$74,0,IF(AND(A161&gt;=$D$74,A161&lt;=$D$76),2*(((A161-$D$74)/($D$75-$D$74))^2),IF(AND(A161&gt;=$D$76,A161&lt;=$D$75),1-2*((($D$75-A161)/($D$75-$D$74))^2),1)))</f>
        <v>1</v>
      </c>
      <c r="U161" s="4" t="n">
        <f aca="false">IF(A161&lt;=$D$89,1,IF(AND(A161&gt;=$D$89,A161&lt;=$D$91),1-2*(((A161-$D$89)/($D$90-$D$89))^2),IF(AND(A161&gt;=$D$91,A161&lt;=$D$90),2*((($D$90-A161)/($D$90-$D$89))^2),0)))</f>
        <v>0</v>
      </c>
    </row>
    <row r="162" customFormat="false" ht="14.25" hidden="false" customHeight="false" outlineLevel="0" collapsed="false">
      <c r="A162" s="4" t="n">
        <v>16</v>
      </c>
      <c r="O162" s="4" t="n">
        <f aca="false">IF(OR((A162&lt;=$D$3),(A162&gt;=$D$5)),0,IF(A162=$D$4,1,IF(AND((A162&gt;$D$3),(A162&lt;$D$4)),((A162-$D$3)/($D$4-$D$3)),((A162-$D$5)/($D$4-$D$5)))))</f>
        <v>0</v>
      </c>
      <c r="P162" s="4" t="n">
        <f aca="false">IF(AND((A162&gt;=$D$17),(A162&lt;=$D$18)),1,IF(AND((A162&gt;$D$16),(A162&lt;$D$17)),((A162-$D$16)/($D$17-$D$16)),IF(AND((A162&gt;$D$18),(A162&lt;$D$19)),((A162-$D$19)/($D$18-$D$19)),0)))</f>
        <v>0.2</v>
      </c>
      <c r="Q162" s="4" t="n">
        <f aca="false">EXP(-(((A162-$D$32)^2)/(2*$D$33^2)))</f>
        <v>0.606530659712633</v>
      </c>
      <c r="R162" s="4" t="n">
        <f aca="false">1/(1+ABS((A162-$D$48)/$D$46)^(2*$D$47))</f>
        <v>0.0112405166287986</v>
      </c>
      <c r="S162" s="4" t="n">
        <f aca="false">1/(1+EXP(-$D$60*(A162-$D$61)))</f>
        <v>0.999999999962249</v>
      </c>
      <c r="T162" s="4" t="n">
        <f aca="false">IF(A162&lt;=$D$74,0,IF(AND(A162&gt;=$D$74,A162&lt;=$D$76),2*(((A162-$D$74)/($D$75-$D$74))^2),IF(AND(A162&gt;=$D$76,A162&lt;=$D$75),1-2*((($D$75-A162)/($D$75-$D$74))^2),1)))</f>
        <v>1</v>
      </c>
      <c r="U162" s="4" t="n">
        <f aca="false">IF(A162&lt;=$D$89,1,IF(AND(A162&gt;=$D$89,A162&lt;=$D$91),1-2*(((A162-$D$89)/($D$90-$D$89))^2),IF(AND(A162&gt;=$D$91,A162&lt;=$D$90),2*((($D$90-A162)/($D$90-$D$89))^2),0)))</f>
        <v>0</v>
      </c>
    </row>
    <row r="163" customFormat="false" ht="14.25" hidden="false" customHeight="false" outlineLevel="0" collapsed="false">
      <c r="A163" s="4" t="n">
        <v>16.1</v>
      </c>
      <c r="O163" s="4" t="n">
        <f aca="false">IF(OR((A163&lt;=$D$3),(A163&gt;=$D$5)),0,IF(A163=$D$4,1,IF(AND((A163&gt;$D$3),(A163&lt;$D$4)),((A163-$D$3)/($D$4-$D$3)),((A163-$D$5)/($D$4-$D$5)))))</f>
        <v>0</v>
      </c>
      <c r="P163" s="4" t="n">
        <f aca="false">IF(AND((A163&gt;=$D$17),(A163&lt;=$D$18)),1,IF(AND((A163&gt;$D$16),(A163&lt;$D$17)),((A163-$D$16)/($D$17-$D$16)),IF(AND((A163&gt;$D$18),(A163&lt;$D$19)),((A163-$D$19)/($D$18-$D$19)),0)))</f>
        <v>0.18</v>
      </c>
      <c r="Q163" s="4" t="n">
        <f aca="false">EXP(-(((A163-$D$32)^2)/(2*$D$33^2)))</f>
        <v>0.591370532196981</v>
      </c>
      <c r="R163" s="4" t="n">
        <f aca="false">1/(1+ABS((A163-$D$48)/$D$46)^(2*$D$47))</f>
        <v>0.0100468010942699</v>
      </c>
      <c r="S163" s="4" t="n">
        <f aca="false">1/(1+EXP(-$D$60*(A163-$D$61)))</f>
        <v>0.999999999974695</v>
      </c>
      <c r="T163" s="4" t="n">
        <f aca="false">IF(A163&lt;=$D$74,0,IF(AND(A163&gt;=$D$74,A163&lt;=$D$76),2*(((A163-$D$74)/($D$75-$D$74))^2),IF(AND(A163&gt;=$D$76,A163&lt;=$D$75),1-2*((($D$75-A163)/($D$75-$D$74))^2),1)))</f>
        <v>1</v>
      </c>
      <c r="U163" s="4" t="n">
        <f aca="false">IF(A163&lt;=$D$89,1,IF(AND(A163&gt;=$D$89,A163&lt;=$D$91),1-2*(((A163-$D$89)/($D$90-$D$89))^2),IF(AND(A163&gt;=$D$91,A163&lt;=$D$90),2*((($D$90-A163)/($D$90-$D$89))^2),0)))</f>
        <v>0</v>
      </c>
    </row>
    <row r="164" customFormat="false" ht="14.25" hidden="false" customHeight="false" outlineLevel="0" collapsed="false">
      <c r="A164" s="4" t="n">
        <v>16.2</v>
      </c>
      <c r="O164" s="4" t="n">
        <f aca="false">IF(OR((A164&lt;=$D$3),(A164&gt;=$D$5)),0,IF(A164=$D$4,1,IF(AND((A164&gt;$D$3),(A164&lt;$D$4)),((A164-$D$3)/($D$4-$D$3)),((A164-$D$5)/($D$4-$D$5)))))</f>
        <v>0</v>
      </c>
      <c r="P164" s="4" t="n">
        <f aca="false">IF(AND((A164&gt;=$D$17),(A164&lt;=$D$18)),1,IF(AND((A164&gt;$D$16),(A164&lt;$D$17)),((A164-$D$16)/($D$17-$D$16)),IF(AND((A164&gt;$D$18),(A164&lt;$D$19)),((A164-$D$19)/($D$18-$D$19)),0)))</f>
        <v>0.16</v>
      </c>
      <c r="Q164" s="4" t="n">
        <f aca="false">EXP(-(((A164-$D$32)^2)/(2*$D$33^2)))</f>
        <v>0.5762290736718</v>
      </c>
      <c r="R164" s="4" t="n">
        <f aca="false">1/(1+ABS((A164-$D$48)/$D$46)^(2*$D$47))</f>
        <v>0.00899283763791647</v>
      </c>
      <c r="S164" s="4" t="n">
        <f aca="false">1/(1+EXP(-$D$60*(A164-$D$61)))</f>
        <v>0.999999999983037</v>
      </c>
      <c r="T164" s="4" t="n">
        <f aca="false">IF(A164&lt;=$D$74,0,IF(AND(A164&gt;=$D$74,A164&lt;=$D$76),2*(((A164-$D$74)/($D$75-$D$74))^2),IF(AND(A164&gt;=$D$76,A164&lt;=$D$75),1-2*((($D$75-A164)/($D$75-$D$74))^2),1)))</f>
        <v>1</v>
      </c>
      <c r="U164" s="4" t="n">
        <f aca="false">IF(A164&lt;=$D$89,1,IF(AND(A164&gt;=$D$89,A164&lt;=$D$91),1-2*(((A164-$D$89)/($D$90-$D$89))^2),IF(AND(A164&gt;=$D$91,A164&lt;=$D$90),2*((($D$90-A164)/($D$90-$D$89))^2),0)))</f>
        <v>0</v>
      </c>
    </row>
    <row r="165" customFormat="false" ht="14.25" hidden="false" customHeight="false" outlineLevel="0" collapsed="false">
      <c r="A165" s="4" t="n">
        <v>16.3</v>
      </c>
      <c r="O165" s="4" t="n">
        <f aca="false">IF(OR((A165&lt;=$D$3),(A165&gt;=$D$5)),0,IF(A165=$D$4,1,IF(AND((A165&gt;$D$3),(A165&lt;$D$4)),((A165-$D$3)/($D$4-$D$3)),((A165-$D$5)/($D$4-$D$5)))))</f>
        <v>0</v>
      </c>
      <c r="P165" s="4" t="n">
        <f aca="false">IF(AND((A165&gt;=$D$17),(A165&lt;=$D$18)),1,IF(AND((A165&gt;$D$16),(A165&lt;$D$17)),((A165-$D$16)/($D$17-$D$16)),IF(AND((A165&gt;$D$18),(A165&lt;$D$19)),((A165-$D$19)/($D$18-$D$19)),0)))</f>
        <v>0.14</v>
      </c>
      <c r="Q165" s="4" t="n">
        <f aca="false">EXP(-(((A165-$D$32)^2)/(2*$D$33^2)))</f>
        <v>0.561124484820174</v>
      </c>
      <c r="R165" s="4" t="n">
        <f aca="false">1/(1+ABS((A165-$D$48)/$D$46)^(2*$D$47))</f>
        <v>0.00806087285532922</v>
      </c>
      <c r="S165" s="4" t="n">
        <f aca="false">1/(1+EXP(-$D$60*(A165-$D$61)))</f>
        <v>0.99999999998863</v>
      </c>
      <c r="T165" s="4" t="n">
        <f aca="false">IF(A165&lt;=$D$74,0,IF(AND(A165&gt;=$D$74,A165&lt;=$D$76),2*(((A165-$D$74)/($D$75-$D$74))^2),IF(AND(A165&gt;=$D$76,A165&lt;=$D$75),1-2*((($D$75-A165)/($D$75-$D$74))^2),1)))</f>
        <v>1</v>
      </c>
      <c r="U165" s="4" t="n">
        <f aca="false">IF(A165&lt;=$D$89,1,IF(AND(A165&gt;=$D$89,A165&lt;=$D$91),1-2*(((A165-$D$89)/($D$90-$D$89))^2),IF(AND(A165&gt;=$D$91,A165&lt;=$D$90),2*((($D$90-A165)/($D$90-$D$89))^2),0)))</f>
        <v>0</v>
      </c>
    </row>
    <row r="166" customFormat="false" ht="14.25" hidden="false" customHeight="false" outlineLevel="0" collapsed="false">
      <c r="A166" s="4" t="n">
        <v>16.4</v>
      </c>
      <c r="O166" s="4" t="n">
        <f aca="false">IF(OR((A166&lt;=$D$3),(A166&gt;=$D$5)),0,IF(A166=$D$4,1,IF(AND((A166&gt;$D$3),(A166&lt;$D$4)),((A166-$D$3)/($D$4-$D$3)),((A166-$D$5)/($D$4-$D$5)))))</f>
        <v>0</v>
      </c>
      <c r="P166" s="4" t="n">
        <f aca="false">IF(AND((A166&gt;=$D$17),(A166&lt;=$D$18)),1,IF(AND((A166&gt;$D$16),(A166&lt;$D$17)),((A166-$D$16)/($D$17-$D$16)),IF(AND((A166&gt;$D$18),(A166&lt;$D$19)),((A166-$D$19)/($D$18-$D$19)),0)))</f>
        <v>0.12</v>
      </c>
      <c r="Q166" s="4" t="n">
        <f aca="false">EXP(-(((A166-$D$32)^2)/(2*$D$33^2)))</f>
        <v>0.54607442663971</v>
      </c>
      <c r="R166" s="4" t="n">
        <f aca="false">1/(1+ABS((A166-$D$48)/$D$46)^(2*$D$47))</f>
        <v>0.00723556390787929</v>
      </c>
      <c r="S166" s="4" t="n">
        <f aca="false">1/(1+EXP(-$D$60*(A166-$D$61)))</f>
        <v>0.999999999992378</v>
      </c>
      <c r="T166" s="4" t="n">
        <f aca="false">IF(A166&lt;=$D$74,0,IF(AND(A166&gt;=$D$74,A166&lt;=$D$76),2*(((A166-$D$74)/($D$75-$D$74))^2),IF(AND(A166&gt;=$D$76,A166&lt;=$D$75),1-2*((($D$75-A166)/($D$75-$D$74))^2),1)))</f>
        <v>1</v>
      </c>
      <c r="U166" s="4" t="n">
        <f aca="false">IF(A166&lt;=$D$89,1,IF(AND(A166&gt;=$D$89,A166&lt;=$D$91),1-2*(((A166-$D$89)/($D$90-$D$89))^2),IF(AND(A166&gt;=$D$91,A166&lt;=$D$90),2*((($D$90-A166)/($D$90-$D$89))^2),0)))</f>
        <v>0</v>
      </c>
    </row>
    <row r="167" customFormat="false" ht="14.25" hidden="false" customHeight="false" outlineLevel="0" collapsed="false">
      <c r="A167" s="4" t="n">
        <v>16.5</v>
      </c>
      <c r="O167" s="4" t="n">
        <f aca="false">IF(OR((A167&lt;=$D$3),(A167&gt;=$D$5)),0,IF(A167=$D$4,1,IF(AND((A167&gt;$D$3),(A167&lt;$D$4)),((A167-$D$3)/($D$4-$D$3)),((A167-$D$5)/($D$4-$D$5)))))</f>
        <v>0</v>
      </c>
      <c r="P167" s="4" t="n">
        <f aca="false">IF(AND((A167&gt;=$D$17),(A167&lt;=$D$18)),1,IF(AND((A167&gt;$D$16),(A167&lt;$D$17)),((A167-$D$16)/($D$17-$D$16)),IF(AND((A167&gt;$D$18),(A167&lt;$D$19)),((A167-$D$19)/($D$18-$D$19)),0)))</f>
        <v>0.1</v>
      </c>
      <c r="Q167" s="4" t="n">
        <f aca="false">EXP(-(((A167-$D$32)^2)/(2*$D$33^2)))</f>
        <v>0.531095991035345</v>
      </c>
      <c r="R167" s="4" t="n">
        <f aca="false">1/(1+ABS((A167-$D$48)/$D$46)^(2*$D$47))</f>
        <v>0.00650363420179567</v>
      </c>
      <c r="S167" s="4" t="n">
        <f aca="false">1/(1+EXP(-$D$60*(A167-$D$61)))</f>
        <v>0.999999999994891</v>
      </c>
      <c r="T167" s="4" t="n">
        <f aca="false">IF(A167&lt;=$D$74,0,IF(AND(A167&gt;=$D$74,A167&lt;=$D$76),2*(((A167-$D$74)/($D$75-$D$74))^2),IF(AND(A167&gt;=$D$76,A167&lt;=$D$75),1-2*((($D$75-A167)/($D$75-$D$74))^2),1)))</f>
        <v>1</v>
      </c>
      <c r="U167" s="4" t="n">
        <f aca="false">IF(A167&lt;=$D$89,1,IF(AND(A167&gt;=$D$89,A167&lt;=$D$91),1-2*(((A167-$D$89)/($D$90-$D$89))^2),IF(AND(A167&gt;=$D$91,A167&lt;=$D$90),2*((($D$90-A167)/($D$90-$D$89))^2),0)))</f>
        <v>0</v>
      </c>
    </row>
    <row r="168" customFormat="false" ht="14.25" hidden="false" customHeight="false" outlineLevel="0" collapsed="false">
      <c r="A168" s="4" t="n">
        <v>16.6</v>
      </c>
      <c r="O168" s="4" t="n">
        <f aca="false">IF(OR((A168&lt;=$D$3),(A168&gt;=$D$5)),0,IF(A168=$D$4,1,IF(AND((A168&gt;$D$3),(A168&lt;$D$4)),((A168-$D$3)/($D$4-$D$3)),((A168-$D$5)/($D$4-$D$5)))))</f>
        <v>0</v>
      </c>
      <c r="P168" s="4" t="n">
        <f aca="false">IF(AND((A168&gt;=$D$17),(A168&lt;=$D$18)),1,IF(AND((A168&gt;$D$16),(A168&lt;$D$17)),((A168-$D$16)/($D$17-$D$16)),IF(AND((A168&gt;$D$18),(A168&lt;$D$19)),((A168-$D$19)/($D$18-$D$19)),0)))</f>
        <v>0.0799999999999997</v>
      </c>
      <c r="Q168" s="4" t="n">
        <f aca="false">EXP(-(((A168-$D$32)^2)/(2*$D$33^2)))</f>
        <v>0.516205673945496</v>
      </c>
      <c r="R168" s="4" t="n">
        <f aca="false">1/(1+ABS((A168-$D$48)/$D$46)^(2*$D$47))</f>
        <v>0.00585357982758065</v>
      </c>
      <c r="S168" s="4" t="n">
        <f aca="false">1/(1+EXP(-$D$60*(A168-$D$61)))</f>
        <v>0.999999999996575</v>
      </c>
      <c r="T168" s="4" t="n">
        <f aca="false">IF(A168&lt;=$D$74,0,IF(AND(A168&gt;=$D$74,A168&lt;=$D$76),2*(((A168-$D$74)/($D$75-$D$74))^2),IF(AND(A168&gt;=$D$76,A168&lt;=$D$75),1-2*((($D$75-A168)/($D$75-$D$74))^2),1)))</f>
        <v>1</v>
      </c>
      <c r="U168" s="4" t="n">
        <f aca="false">IF(A168&lt;=$D$89,1,IF(AND(A168&gt;=$D$89,A168&lt;=$D$91),1-2*(((A168-$D$89)/($D$90-$D$89))^2),IF(AND(A168&gt;=$D$91,A168&lt;=$D$90),2*((($D$90-A168)/($D$90-$D$89))^2),0)))</f>
        <v>0</v>
      </c>
    </row>
    <row r="169" customFormat="false" ht="14.25" hidden="false" customHeight="false" outlineLevel="0" collapsed="false">
      <c r="A169" s="4" t="n">
        <v>16.7</v>
      </c>
      <c r="O169" s="4" t="n">
        <f aca="false">IF(OR((A169&lt;=$D$3),(A169&gt;=$D$5)),0,IF(A169=$D$4,1,IF(AND((A169&gt;$D$3),(A169&lt;$D$4)),((A169-$D$3)/($D$4-$D$3)),((A169-$D$5)/($D$4-$D$5)))))</f>
        <v>0</v>
      </c>
      <c r="P169" s="4" t="n">
        <f aca="false">IF(AND((A169&gt;=$D$17),(A169&lt;=$D$18)),1,IF(AND((A169&gt;$D$16),(A169&lt;$D$17)),((A169-$D$16)/($D$17-$D$16)),IF(AND((A169&gt;$D$18),(A169&lt;$D$19)),((A169-$D$19)/($D$18-$D$19)),0)))</f>
        <v>0.0600000000000001</v>
      </c>
      <c r="Q169" s="4" t="n">
        <f aca="false">EXP(-(((A169-$D$32)^2)/(2*$D$33^2)))</f>
        <v>0.501419351032941</v>
      </c>
      <c r="R169" s="4" t="n">
        <f aca="false">1/(1+ABS((A169-$D$48)/$D$46)^(2*$D$47))</f>
        <v>0.00527541924359969</v>
      </c>
      <c r="S169" s="4" t="n">
        <f aca="false">1/(1+EXP(-$D$60*(A169-$D$61)))</f>
        <v>0.999999999997704</v>
      </c>
      <c r="T169" s="4" t="n">
        <f aca="false">IF(A169&lt;=$D$74,0,IF(AND(A169&gt;=$D$74,A169&lt;=$D$76),2*(((A169-$D$74)/($D$75-$D$74))^2),IF(AND(A169&gt;=$D$76,A169&lt;=$D$75),1-2*((($D$75-A169)/($D$75-$D$74))^2),1)))</f>
        <v>1</v>
      </c>
      <c r="U169" s="4" t="n">
        <f aca="false">IF(A169&lt;=$D$89,1,IF(AND(A169&gt;=$D$89,A169&lt;=$D$91),1-2*(((A169-$D$89)/($D$90-$D$89))^2),IF(AND(A169&gt;=$D$91,A169&lt;=$D$90),2*((($D$90-A169)/($D$90-$D$89))^2),0)))</f>
        <v>0</v>
      </c>
    </row>
    <row r="170" customFormat="false" ht="14.25" hidden="false" customHeight="false" outlineLevel="0" collapsed="false">
      <c r="A170" s="4" t="n">
        <v>16.8</v>
      </c>
      <c r="O170" s="4" t="n">
        <f aca="false">IF(OR((A170&lt;=$D$3),(A170&gt;=$D$5)),0,IF(A170=$D$4,1,IF(AND((A170&gt;$D$3),(A170&lt;$D$4)),((A170-$D$3)/($D$4-$D$3)),((A170-$D$5)/($D$4-$D$5)))))</f>
        <v>0</v>
      </c>
      <c r="P170" s="4" t="n">
        <f aca="false">IF(AND((A170&gt;=$D$17),(A170&lt;=$D$18)),1,IF(AND((A170&gt;$D$16),(A170&lt;$D$17)),((A170-$D$16)/($D$17-$D$16)),IF(AND((A170&gt;$D$18),(A170&lt;$D$19)),((A170-$D$19)/($D$18-$D$19)),0)))</f>
        <v>0.0399999999999999</v>
      </c>
      <c r="Q170" s="4" t="n">
        <f aca="false">EXP(-(((A170-$D$32)^2)/(2*$D$33^2)))</f>
        <v>0.486752255959972</v>
      </c>
      <c r="R170" s="4" t="n">
        <f aca="false">1/(1+ABS((A170-$D$48)/$D$46)^(2*$D$47))</f>
        <v>0.00476047975224407</v>
      </c>
      <c r="S170" s="4" t="n">
        <f aca="false">1/(1+EXP(-$D$60*(A170-$D$61)))</f>
        <v>0.999999999998461</v>
      </c>
      <c r="T170" s="4" t="n">
        <f aca="false">IF(A170&lt;=$D$74,0,IF(AND(A170&gt;=$D$74,A170&lt;=$D$76),2*(((A170-$D$74)/($D$75-$D$74))^2),IF(AND(A170&gt;=$D$76,A170&lt;=$D$75),1-2*((($D$75-A170)/($D$75-$D$74))^2),1)))</f>
        <v>1</v>
      </c>
      <c r="U170" s="4" t="n">
        <f aca="false">IF(A170&lt;=$D$89,1,IF(AND(A170&gt;=$D$89,A170&lt;=$D$91),1-2*(((A170-$D$89)/($D$90-$D$89))^2),IF(AND(A170&gt;=$D$91,A170&lt;=$D$90),2*((($D$90-A170)/($D$90-$D$89))^2),0)))</f>
        <v>0</v>
      </c>
    </row>
    <row r="171" customFormat="false" ht="14.25" hidden="false" customHeight="false" outlineLevel="0" collapsed="false">
      <c r="A171" s="4" t="n">
        <v>16.9</v>
      </c>
      <c r="O171" s="4" t="n">
        <f aca="false">IF(OR((A171&lt;=$D$3),(A171&gt;=$D$5)),0,IF(A171=$D$4,1,IF(AND((A171&gt;$D$3),(A171&lt;$D$4)),((A171-$D$3)/($D$4-$D$3)),((A171-$D$5)/($D$4-$D$5)))))</f>
        <v>0</v>
      </c>
      <c r="P171" s="4" t="n">
        <f aca="false">IF(AND((A171&gt;=$D$17),(A171&lt;=$D$18)),1,IF(AND((A171&gt;$D$16),(A171&lt;$D$17)),((A171-$D$16)/($D$17-$D$16)),IF(AND((A171&gt;$D$18),(A171&lt;$D$19)),((A171-$D$19)/($D$18-$D$19)),0)))</f>
        <v>0.0200000000000003</v>
      </c>
      <c r="Q171" s="4" t="n">
        <f aca="false">EXP(-(((A171-$D$32)^2)/(2*$D$33^2)))</f>
        <v>0.472218961255654</v>
      </c>
      <c r="R171" s="4" t="n">
        <f aca="false">1/(1+ABS((A171-$D$48)/$D$46)^(2*$D$47))</f>
        <v>0.00430121525436984</v>
      </c>
      <c r="S171" s="4" t="n">
        <f aca="false">1/(1+EXP(-$D$60*(A171-$D$61)))</f>
        <v>0.999999999998969</v>
      </c>
      <c r="T171" s="4" t="n">
        <f aca="false">IF(A171&lt;=$D$74,0,IF(AND(A171&gt;=$D$74,A171&lt;=$D$76),2*(((A171-$D$74)/($D$75-$D$74))^2),IF(AND(A171&gt;=$D$76,A171&lt;=$D$75),1-2*((($D$75-A171)/($D$75-$D$74))^2),1)))</f>
        <v>1</v>
      </c>
      <c r="U171" s="4" t="n">
        <f aca="false">IF(A171&lt;=$D$89,1,IF(AND(A171&gt;=$D$89,A171&lt;=$D$91),1-2*(((A171-$D$89)/($D$90-$D$89))^2),IF(AND(A171&gt;=$D$91,A171&lt;=$D$90),2*((($D$90-A171)/($D$90-$D$89))^2),0)))</f>
        <v>0</v>
      </c>
    </row>
    <row r="172" customFormat="false" ht="14.25" hidden="false" customHeight="false" outlineLevel="0" collapsed="false">
      <c r="A172" s="4" t="n">
        <v>17</v>
      </c>
      <c r="O172" s="4" t="n">
        <f aca="false">IF(OR((A172&lt;=$D$3),(A172&gt;=$D$5)),0,IF(A172=$D$4,1,IF(AND((A172&gt;$D$3),(A172&lt;$D$4)),((A172-$D$3)/($D$4-$D$3)),((A172-$D$5)/($D$4-$D$5)))))</f>
        <v>0</v>
      </c>
      <c r="P172" s="4" t="n">
        <f aca="false">IF(AND((A172&gt;=$D$17),(A172&lt;=$D$18)),1,IF(AND((A172&gt;$D$16),(A172&lt;$D$17)),((A172-$D$16)/($D$17-$D$16)),IF(AND((A172&gt;$D$18),(A172&lt;$D$19)),((A172-$D$19)/($D$18-$D$19)),0)))</f>
        <v>0</v>
      </c>
      <c r="Q172" s="4" t="n">
        <f aca="false">EXP(-(((A172-$D$32)^2)/(2*$D$33^2)))</f>
        <v>0.457833361771614</v>
      </c>
      <c r="R172" s="4" t="n">
        <f aca="false">1/(1+ABS((A172-$D$48)/$D$46)^(2*$D$47))</f>
        <v>0.00389105058365759</v>
      </c>
      <c r="S172" s="4" t="n">
        <f aca="false">1/(1+EXP(-$D$60*(A172-$D$61)))</f>
        <v>0.999999999999309</v>
      </c>
      <c r="T172" s="4" t="n">
        <f aca="false">IF(A172&lt;=$D$74,0,IF(AND(A172&gt;=$D$74,A172&lt;=$D$76),2*(((A172-$D$74)/($D$75-$D$74))^2),IF(AND(A172&gt;=$D$76,A172&lt;=$D$75),1-2*((($D$75-A172)/($D$75-$D$74))^2),1)))</f>
        <v>1</v>
      </c>
      <c r="U172" s="4" t="n">
        <f aca="false">IF(A172&lt;=$D$89,1,IF(AND(A172&gt;=$D$89,A172&lt;=$D$91),1-2*(((A172-$D$89)/($D$90-$D$89))^2),IF(AND(A172&gt;=$D$91,A172&lt;=$D$90),2*((($D$90-A172)/($D$90-$D$89))^2),0)))</f>
        <v>0</v>
      </c>
    </row>
    <row r="173" customFormat="false" ht="14.25" hidden="false" customHeight="false" outlineLevel="0" collapsed="false">
      <c r="A173" s="4" t="n">
        <v>17.1</v>
      </c>
      <c r="O173" s="4" t="n">
        <f aca="false">IF(OR((A173&lt;=$D$3),(A173&gt;=$D$5)),0,IF(A173=$D$4,1,IF(AND((A173&gt;$D$3),(A173&lt;$D$4)),((A173-$D$3)/($D$4-$D$3)),((A173-$D$5)/($D$4-$D$5)))))</f>
        <v>0</v>
      </c>
      <c r="P173" s="4" t="n">
        <f aca="false">IF(AND((A173&gt;=$D$17),(A173&lt;=$D$18)),1,IF(AND((A173&gt;$D$16),(A173&lt;$D$17)),((A173-$D$16)/($D$17-$D$16)),IF(AND((A173&gt;$D$18),(A173&lt;$D$19)),((A173-$D$19)/($D$18-$D$19)),0)))</f>
        <v>0</v>
      </c>
      <c r="Q173" s="4" t="n">
        <f aca="false">EXP(-(((A173-$D$32)^2)/(2*$D$33^2)))</f>
        <v>0.443608660711772</v>
      </c>
      <c r="R173" s="4" t="n">
        <f aca="false">1/(1+ABS((A173-$D$48)/$D$46)^(2*$D$47))</f>
        <v>0.00352424842686473</v>
      </c>
      <c r="S173" s="4" t="n">
        <f aca="false">1/(1+EXP(-$D$60*(A173-$D$61)))</f>
        <v>0.999999999999537</v>
      </c>
      <c r="T173" s="4" t="n">
        <f aca="false">IF(A173&lt;=$D$74,0,IF(AND(A173&gt;=$D$74,A173&lt;=$D$76),2*(((A173-$D$74)/($D$75-$D$74))^2),IF(AND(A173&gt;=$D$76,A173&lt;=$D$75),1-2*((($D$75-A173)/($D$75-$D$74))^2),1)))</f>
        <v>1</v>
      </c>
      <c r="U173" s="4" t="n">
        <f aca="false">IF(A173&lt;=$D$89,1,IF(AND(A173&gt;=$D$89,A173&lt;=$D$91),1-2*(((A173-$D$89)/($D$90-$D$89))^2),IF(AND(A173&gt;=$D$91,A173&lt;=$D$90),2*((($D$90-A173)/($D$90-$D$89))^2),0)))</f>
        <v>0</v>
      </c>
    </row>
    <row r="174" customFormat="false" ht="14.25" hidden="false" customHeight="false" outlineLevel="0" collapsed="false">
      <c r="A174" s="4" t="n">
        <v>17.2</v>
      </c>
      <c r="O174" s="4" t="n">
        <f aca="false">IF(OR((A174&lt;=$D$3),(A174&gt;=$D$5)),0,IF(A174=$D$4,1,IF(AND((A174&gt;$D$3),(A174&lt;$D$4)),((A174-$D$3)/($D$4-$D$3)),((A174-$D$5)/($D$4-$D$5)))))</f>
        <v>0</v>
      </c>
      <c r="P174" s="4" t="n">
        <f aca="false">IF(AND((A174&gt;=$D$17),(A174&lt;=$D$18)),1,IF(AND((A174&gt;$D$16),(A174&lt;$D$17)),((A174-$D$16)/($D$17-$D$16)),IF(AND((A174&gt;$D$18),(A174&lt;$D$19)),((A174-$D$19)/($D$18-$D$19)),0)))</f>
        <v>0</v>
      </c>
      <c r="Q174" s="4" t="n">
        <f aca="false">EXP(-(((A174-$D$32)^2)/(2*$D$33^2)))</f>
        <v>0.429557358210739</v>
      </c>
      <c r="R174" s="4" t="n">
        <f aca="false">1/(1+ABS((A174-$D$48)/$D$46)^(2*$D$47))</f>
        <v>0.00319579544009615</v>
      </c>
      <c r="S174" s="4" t="n">
        <f aca="false">1/(1+EXP(-$D$60*(A174-$D$61)))</f>
        <v>0.999999999999689</v>
      </c>
      <c r="T174" s="4" t="n">
        <f aca="false">IF(A174&lt;=$D$74,0,IF(AND(A174&gt;=$D$74,A174&lt;=$D$76),2*(((A174-$D$74)/($D$75-$D$74))^2),IF(AND(A174&gt;=$D$76,A174&lt;=$D$75),1-2*((($D$75-A174)/($D$75-$D$74))^2),1)))</f>
        <v>1</v>
      </c>
      <c r="U174" s="4" t="n">
        <f aca="false">IF(A174&lt;=$D$89,1,IF(AND(A174&gt;=$D$89,A174&lt;=$D$91),1-2*(((A174-$D$89)/($D$90-$D$89))^2),IF(AND(A174&gt;=$D$91,A174&lt;=$D$90),2*((($D$90-A174)/($D$90-$D$89))^2),0)))</f>
        <v>0</v>
      </c>
    </row>
    <row r="175" customFormat="false" ht="14.25" hidden="false" customHeight="false" outlineLevel="0" collapsed="false">
      <c r="A175" s="4" t="n">
        <v>17.3</v>
      </c>
      <c r="O175" s="4" t="n">
        <f aca="false">IF(OR((A175&lt;=$D$3),(A175&gt;=$D$5)),0,IF(A175=$D$4,1,IF(AND((A175&gt;$D$3),(A175&lt;$D$4)),((A175-$D$3)/($D$4-$D$3)),((A175-$D$5)/($D$4-$D$5)))))</f>
        <v>0</v>
      </c>
      <c r="P175" s="4" t="n">
        <f aca="false">IF(AND((A175&gt;=$D$17),(A175&lt;=$D$18)),1,IF(AND((A175&gt;$D$16),(A175&lt;$D$17)),((A175-$D$16)/($D$17-$D$16)),IF(AND((A175&gt;$D$18),(A175&lt;$D$19)),((A175-$D$19)/($D$18-$D$19)),0)))</f>
        <v>0</v>
      </c>
      <c r="Q175" s="4" t="n">
        <f aca="false">EXP(-(((A175-$D$32)^2)/(2*$D$33^2)))</f>
        <v>0.415691242425427</v>
      </c>
      <c r="R175" s="4" t="n">
        <f aca="false">1/(1+ABS((A175-$D$48)/$D$46)^(2*$D$47))</f>
        <v>0.00290130468700203</v>
      </c>
      <c r="S175" s="4" t="n">
        <f aca="false">1/(1+EXP(-$D$60*(A175-$D$61)))</f>
        <v>0.999999999999792</v>
      </c>
      <c r="T175" s="4" t="n">
        <f aca="false">IF(A175&lt;=$D$74,0,IF(AND(A175&gt;=$D$74,A175&lt;=$D$76),2*(((A175-$D$74)/($D$75-$D$74))^2),IF(AND(A175&gt;=$D$76,A175&lt;=$D$75),1-2*((($D$75-A175)/($D$75-$D$74))^2),1)))</f>
        <v>1</v>
      </c>
      <c r="U175" s="4" t="n">
        <f aca="false">IF(A175&lt;=$D$89,1,IF(AND(A175&gt;=$D$89,A175&lt;=$D$91),1-2*(((A175-$D$89)/($D$90-$D$89))^2),IF(AND(A175&gt;=$D$91,A175&lt;=$D$90),2*((($D$90-A175)/($D$90-$D$89))^2),0)))</f>
        <v>0</v>
      </c>
    </row>
    <row r="176" customFormat="false" ht="14.25" hidden="false" customHeight="false" outlineLevel="0" collapsed="false">
      <c r="A176" s="4" t="n">
        <v>17.4</v>
      </c>
      <c r="O176" s="4" t="n">
        <f aca="false">IF(OR((A176&lt;=$D$3),(A176&gt;=$D$5)),0,IF(A176=$D$4,1,IF(AND((A176&gt;$D$3),(A176&lt;$D$4)),((A176-$D$3)/($D$4-$D$3)),((A176-$D$5)/($D$4-$D$5)))))</f>
        <v>0</v>
      </c>
      <c r="P176" s="4" t="n">
        <f aca="false">IF(AND((A176&gt;=$D$17),(A176&lt;=$D$18)),1,IF(AND((A176&gt;$D$16),(A176&lt;$D$17)),((A176-$D$16)/($D$17-$D$16)),IF(AND((A176&gt;$D$18),(A176&lt;$D$19)),((A176-$D$19)/($D$18-$D$19)),0)))</f>
        <v>0</v>
      </c>
      <c r="Q176" s="4" t="n">
        <f aca="false">EXP(-(((A176-$D$32)^2)/(2*$D$33^2)))</f>
        <v>0.402021383094655</v>
      </c>
      <c r="R176" s="4" t="n">
        <f aca="false">1/(1+ABS((A176-$D$48)/$D$46)^(2*$D$47))</f>
        <v>0.00263693196359662</v>
      </c>
      <c r="S176" s="4" t="n">
        <f aca="false">1/(1+EXP(-$D$60*(A176-$D$61)))</f>
        <v>0.99999999999986</v>
      </c>
      <c r="T176" s="4" t="n">
        <f aca="false">IF(A176&lt;=$D$74,0,IF(AND(A176&gt;=$D$74,A176&lt;=$D$76),2*(((A176-$D$74)/($D$75-$D$74))^2),IF(AND(A176&gt;=$D$76,A176&lt;=$D$75),1-2*((($D$75-A176)/($D$75-$D$74))^2),1)))</f>
        <v>1</v>
      </c>
      <c r="U176" s="4" t="n">
        <f aca="false">IF(A176&lt;=$D$89,1,IF(AND(A176&gt;=$D$89,A176&lt;=$D$91),1-2*(((A176-$D$89)/($D$90-$D$89))^2),IF(AND(A176&gt;=$D$91,A176&lt;=$D$90),2*((($D$90-A176)/($D$90-$D$89))^2),0)))</f>
        <v>0</v>
      </c>
    </row>
    <row r="177" customFormat="false" ht="14.25" hidden="false" customHeight="false" outlineLevel="0" collapsed="false">
      <c r="A177" s="4" t="n">
        <v>17.5</v>
      </c>
      <c r="O177" s="4" t="n">
        <f aca="false">IF(OR((A177&lt;=$D$3),(A177&gt;=$D$5)),0,IF(A177=$D$4,1,IF(AND((A177&gt;$D$3),(A177&lt;$D$4)),((A177-$D$3)/($D$4-$D$3)),((A177-$D$5)/($D$4-$D$5)))))</f>
        <v>0</v>
      </c>
      <c r="P177" s="4" t="n">
        <f aca="false">IF(AND((A177&gt;=$D$17),(A177&lt;=$D$18)),1,IF(AND((A177&gt;$D$16),(A177&lt;$D$17)),((A177-$D$16)/($D$17-$D$16)),IF(AND((A177&gt;$D$18),(A177&lt;$D$19)),((A177-$D$19)/($D$18-$D$19)),0)))</f>
        <v>0</v>
      </c>
      <c r="Q177" s="4" t="n">
        <f aca="false">EXP(-(((A177-$D$32)^2)/(2*$D$33^2)))</f>
        <v>0.388558127512364</v>
      </c>
      <c r="R177" s="4" t="n">
        <f aca="false">1/(1+ABS((A177-$D$48)/$D$46)^(2*$D$47))</f>
        <v>0.00239930394670334</v>
      </c>
      <c r="S177" s="4" t="n">
        <f aca="false">1/(1+EXP(-$D$60*(A177-$D$61)))</f>
        <v>0.999999999999907</v>
      </c>
      <c r="T177" s="4" t="n">
        <f aca="false">IF(A177&lt;=$D$74,0,IF(AND(A177&gt;=$D$74,A177&lt;=$D$76),2*(((A177-$D$74)/($D$75-$D$74))^2),IF(AND(A177&gt;=$D$76,A177&lt;=$D$75),1-2*((($D$75-A177)/($D$75-$D$74))^2),1)))</f>
        <v>1</v>
      </c>
      <c r="U177" s="4" t="n">
        <f aca="false">IF(A177&lt;=$D$89,1,IF(AND(A177&gt;=$D$89,A177&lt;=$D$91),1-2*(((A177-$D$89)/($D$90-$D$89))^2),IF(AND(A177&gt;=$D$91,A177&lt;=$D$90),2*((($D$90-A177)/($D$90-$D$89))^2),0)))</f>
        <v>0</v>
      </c>
    </row>
    <row r="178" customFormat="false" ht="14.25" hidden="false" customHeight="false" outlineLevel="0" collapsed="false">
      <c r="A178" s="4" t="n">
        <v>17.6</v>
      </c>
      <c r="O178" s="4" t="n">
        <f aca="false">IF(OR((A178&lt;=$D$3),(A178&gt;=$D$5)),0,IF(A178=$D$4,1,IF(AND((A178&gt;$D$3),(A178&lt;$D$4)),((A178-$D$3)/($D$4-$D$3)),((A178-$D$5)/($D$4-$D$5)))))</f>
        <v>0</v>
      </c>
      <c r="P178" s="4" t="n">
        <f aca="false">IF(AND((A178&gt;=$D$17),(A178&lt;=$D$18)),1,IF(AND((A178&gt;$D$16),(A178&lt;$D$17)),((A178-$D$16)/($D$17-$D$16)),IF(AND((A178&gt;$D$18),(A178&lt;$D$19)),((A178-$D$19)/($D$18-$D$19)),0)))</f>
        <v>0</v>
      </c>
      <c r="Q178" s="4" t="n">
        <f aca="false">EXP(-(((A178-$D$32)^2)/(2*$D$33^2)))</f>
        <v>0.375311098851399</v>
      </c>
      <c r="R178" s="4" t="n">
        <f aca="false">1/(1+ABS((A178-$D$48)/$D$46)^(2*$D$47))</f>
        <v>0.002185456418354</v>
      </c>
      <c r="S178" s="4" t="n">
        <f aca="false">1/(1+EXP(-$D$60*(A178-$D$61)))</f>
        <v>0.999999999999937</v>
      </c>
      <c r="T178" s="4" t="n">
        <f aca="false">IF(A178&lt;=$D$74,0,IF(AND(A178&gt;=$D$74,A178&lt;=$D$76),2*(((A178-$D$74)/($D$75-$D$74))^2),IF(AND(A178&gt;=$D$76,A178&lt;=$D$75),1-2*((($D$75-A178)/($D$75-$D$74))^2),1)))</f>
        <v>1</v>
      </c>
      <c r="U178" s="4" t="n">
        <f aca="false">IF(A178&lt;=$D$89,1,IF(AND(A178&gt;=$D$89,A178&lt;=$D$91),1-2*(((A178-$D$89)/($D$90-$D$89))^2),IF(AND(A178&gt;=$D$91,A178&lt;=$D$90),2*((($D$90-A178)/($D$90-$D$89))^2),0)))</f>
        <v>0</v>
      </c>
    </row>
    <row r="179" customFormat="false" ht="14.25" hidden="false" customHeight="false" outlineLevel="0" collapsed="false">
      <c r="A179" s="4" t="n">
        <v>17.7</v>
      </c>
      <c r="O179" s="4" t="n">
        <f aca="false">IF(OR((A179&lt;=$D$3),(A179&gt;=$D$5)),0,IF(A179=$D$4,1,IF(AND((A179&gt;$D$3),(A179&lt;$D$4)),((A179-$D$3)/($D$4-$D$3)),((A179-$D$5)/($D$4-$D$5)))))</f>
        <v>0</v>
      </c>
      <c r="P179" s="4" t="n">
        <f aca="false">IF(AND((A179&gt;=$D$17),(A179&lt;=$D$18)),1,IF(AND((A179&gt;$D$16),(A179&lt;$D$17)),((A179-$D$16)/($D$17-$D$16)),IF(AND((A179&gt;$D$18),(A179&lt;$D$19)),((A179-$D$19)/($D$18-$D$19)),0)))</f>
        <v>0</v>
      </c>
      <c r="Q179" s="4" t="n">
        <f aca="false">EXP(-(((A179-$D$32)^2)/(2*$D$33^2)))</f>
        <v>0.362289196766756</v>
      </c>
      <c r="R179" s="4" t="n">
        <f aca="false">1/(1+ABS((A179-$D$48)/$D$46)^(2*$D$47))</f>
        <v>0.00199278108518121</v>
      </c>
      <c r="S179" s="4" t="n">
        <f aca="false">1/(1+EXP(-$D$60*(A179-$D$61)))</f>
        <v>0.999999999999958</v>
      </c>
      <c r="T179" s="4" t="n">
        <f aca="false">IF(A179&lt;=$D$74,0,IF(AND(A179&gt;=$D$74,A179&lt;=$D$76),2*(((A179-$D$74)/($D$75-$D$74))^2),IF(AND(A179&gt;=$D$76,A179&lt;=$D$75),1-2*((($D$75-A179)/($D$75-$D$74))^2),1)))</f>
        <v>1</v>
      </c>
      <c r="U179" s="4" t="n">
        <f aca="false">IF(A179&lt;=$D$89,1,IF(AND(A179&gt;=$D$89,A179&lt;=$D$91),1-2*(((A179-$D$89)/($D$90-$D$89))^2),IF(AND(A179&gt;=$D$91,A179&lt;=$D$90),2*((($D$90-A179)/($D$90-$D$89))^2),0)))</f>
        <v>0</v>
      </c>
    </row>
    <row r="180" customFormat="false" ht="14.25" hidden="false" customHeight="false" outlineLevel="0" collapsed="false">
      <c r="A180" s="4" t="n">
        <v>17.8</v>
      </c>
      <c r="O180" s="4" t="n">
        <f aca="false">IF(OR((A180&lt;=$D$3),(A180&gt;=$D$5)),0,IF(A180=$D$4,1,IF(AND((A180&gt;$D$3),(A180&lt;$D$4)),((A180-$D$3)/($D$4-$D$3)),((A180-$D$5)/($D$4-$D$5)))))</f>
        <v>0</v>
      </c>
      <c r="P180" s="4" t="n">
        <f aca="false">IF(AND((A180&gt;=$D$17),(A180&lt;=$D$18)),1,IF(AND((A180&gt;$D$16),(A180&lt;$D$17)),((A180-$D$16)/($D$17-$D$16)),IF(AND((A180&gt;$D$18),(A180&lt;$D$19)),((A180-$D$19)/($D$18-$D$19)),0)))</f>
        <v>0</v>
      </c>
      <c r="Q180" s="4" t="n">
        <f aca="false">EXP(-(((A180-$D$32)^2)/(2*$D$33^2)))</f>
        <v>0.349500600199756</v>
      </c>
      <c r="R180" s="4" t="n">
        <f aca="false">1/(1+ABS((A180-$D$48)/$D$46)^(2*$D$47))</f>
        <v>0.00181897973725723</v>
      </c>
      <c r="S180" s="4" t="n">
        <f aca="false">1/(1+EXP(-$D$60*(A180-$D$61)))</f>
        <v>0.999999999999972</v>
      </c>
      <c r="T180" s="4" t="n">
        <f aca="false">IF(A180&lt;=$D$74,0,IF(AND(A180&gt;=$D$74,A180&lt;=$D$76),2*(((A180-$D$74)/($D$75-$D$74))^2),IF(AND(A180&gt;=$D$76,A180&lt;=$D$75),1-2*((($D$75-A180)/($D$75-$D$74))^2),1)))</f>
        <v>1</v>
      </c>
      <c r="U180" s="4" t="n">
        <f aca="false">IF(A180&lt;=$D$89,1,IF(AND(A180&gt;=$D$89,A180&lt;=$D$91),1-2*(((A180-$D$89)/($D$90-$D$89))^2),IF(AND(A180&gt;=$D$91,A180&lt;=$D$90),2*((($D$90-A180)/($D$90-$D$89))^2),0)))</f>
        <v>0</v>
      </c>
    </row>
    <row r="181" customFormat="false" ht="14.25" hidden="false" customHeight="false" outlineLevel="0" collapsed="false">
      <c r="A181" s="4" t="n">
        <v>17.9</v>
      </c>
      <c r="O181" s="4" t="n">
        <f aca="false">IF(OR((A181&lt;=$D$3),(A181&gt;=$D$5)),0,IF(A181=$D$4,1,IF(AND((A181&gt;$D$3),(A181&lt;$D$4)),((A181-$D$3)/($D$4-$D$3)),((A181-$D$5)/($D$4-$D$5)))))</f>
        <v>0</v>
      </c>
      <c r="P181" s="4" t="n">
        <f aca="false">IF(AND((A181&gt;=$D$17),(A181&lt;=$D$18)),1,IF(AND((A181&gt;$D$16),(A181&lt;$D$17)),((A181-$D$16)/($D$17-$D$16)),IF(AND((A181&gt;$D$18),(A181&lt;$D$19)),((A181-$D$19)/($D$18-$D$19)),0)))</f>
        <v>0</v>
      </c>
      <c r="Q181" s="4" t="n">
        <f aca="false">EXP(-(((A181-$D$32)^2)/(2*$D$33^2)))</f>
        <v>0.336952772297825</v>
      </c>
      <c r="R181" s="4" t="n">
        <f aca="false">1/(1+ABS((A181-$D$48)/$D$46)^(2*$D$47))</f>
        <v>0.00166202468126006</v>
      </c>
      <c r="S181" s="4" t="n">
        <f aca="false">1/(1+EXP(-$D$60*(A181-$D$61)))</f>
        <v>0.999999999999981</v>
      </c>
      <c r="T181" s="4" t="n">
        <f aca="false">IF(A181&lt;=$D$74,0,IF(AND(A181&gt;=$D$74,A181&lt;=$D$76),2*(((A181-$D$74)/($D$75-$D$74))^2),IF(AND(A181&gt;=$D$76,A181&lt;=$D$75),1-2*((($D$75-A181)/($D$75-$D$74))^2),1)))</f>
        <v>1</v>
      </c>
      <c r="U181" s="4" t="n">
        <f aca="false">IF(A181&lt;=$D$89,1,IF(AND(A181&gt;=$D$89,A181&lt;=$D$91),1-2*(((A181-$D$89)/($D$90-$D$89))^2),IF(AND(A181&gt;=$D$91,A181&lt;=$D$90),2*((($D$90-A181)/($D$90-$D$89))^2),0)))</f>
        <v>0</v>
      </c>
    </row>
    <row r="182" customFormat="false" ht="14.25" hidden="false" customHeight="false" outlineLevel="0" collapsed="false">
      <c r="A182" s="4" t="n">
        <v>18</v>
      </c>
      <c r="O182" s="4" t="n">
        <f aca="false">IF(OR((A182&lt;=$D$3),(A182&gt;=$D$5)),0,IF(A182=$D$4,1,IF(AND((A182&gt;$D$3),(A182&lt;$D$4)),((A182-$D$3)/($D$4-$D$3)),((A182-$D$5)/($D$4-$D$5)))))</f>
        <v>0</v>
      </c>
      <c r="P182" s="4" t="n">
        <f aca="false">IF(AND((A182&gt;=$D$17),(A182&lt;=$D$18)),1,IF(AND((A182&gt;$D$16),(A182&lt;$D$17)),((A182-$D$16)/($D$17-$D$16)),IF(AND((A182&gt;$D$18),(A182&lt;$D$19)),((A182-$D$19)/($D$18-$D$19)),0)))</f>
        <v>0</v>
      </c>
      <c r="Q182" s="4" t="n">
        <f aca="false">EXP(-(((A182-$D$32)^2)/(2*$D$33^2)))</f>
        <v>0.32465246735835</v>
      </c>
      <c r="R182" s="4" t="n">
        <f aca="false">1/(1+ABS((A182-$D$48)/$D$46)^(2*$D$47))</f>
        <v>0.00152012454369995</v>
      </c>
      <c r="S182" s="4" t="n">
        <f aca="false">1/(1+EXP(-$D$60*(A182-$D$61)))</f>
        <v>0.999999999999987</v>
      </c>
      <c r="T182" s="4" t="n">
        <f aca="false">IF(A182&lt;=$D$74,0,IF(AND(A182&gt;=$D$74,A182&lt;=$D$76),2*(((A182-$D$74)/($D$75-$D$74))^2),IF(AND(A182&gt;=$D$76,A182&lt;=$D$75),1-2*((($D$75-A182)/($D$75-$D$74))^2),1)))</f>
        <v>1</v>
      </c>
      <c r="U182" s="4" t="n">
        <f aca="false">IF(A182&lt;=$D$89,1,IF(AND(A182&gt;=$D$89,A182&lt;=$D$91),1-2*(((A182-$D$89)/($D$90-$D$89))^2),IF(AND(A182&gt;=$D$91,A182&lt;=$D$90),2*((($D$90-A182)/($D$90-$D$89))^2),0)))</f>
        <v>0</v>
      </c>
    </row>
    <row r="183" customFormat="false" ht="14.25" hidden="false" customHeight="false" outlineLevel="0" collapsed="false">
      <c r="A183" s="4" t="n">
        <v>18.1</v>
      </c>
      <c r="O183" s="4" t="n">
        <f aca="false">IF(OR((A183&lt;=$D$3),(A183&gt;=$D$5)),0,IF(A183=$D$4,1,IF(AND((A183&gt;$D$3),(A183&lt;$D$4)),((A183-$D$3)/($D$4-$D$3)),((A183-$D$5)/($D$4-$D$5)))))</f>
        <v>0</v>
      </c>
      <c r="P183" s="4" t="n">
        <f aca="false">IF(AND((A183&gt;=$D$17),(A183&lt;=$D$18)),1,IF(AND((A183&gt;$D$16),(A183&lt;$D$17)),((A183-$D$16)/($D$17-$D$16)),IF(AND((A183&gt;$D$18),(A183&lt;$D$19)),((A183-$D$19)/($D$18-$D$19)),0)))</f>
        <v>0</v>
      </c>
      <c r="Q183" s="4" t="n">
        <f aca="false">EXP(-(((A183-$D$32)^2)/(2*$D$33^2)))</f>
        <v>0.312605739699655</v>
      </c>
      <c r="R183" s="4" t="n">
        <f aca="false">1/(1+ABS((A183-$D$48)/$D$46)^(2*$D$47))</f>
        <v>0.00139169467582924</v>
      </c>
      <c r="S183" s="4" t="n">
        <f aca="false">1/(1+EXP(-$D$60*(A183-$D$61)))</f>
        <v>0.999999999999992</v>
      </c>
      <c r="T183" s="4" t="n">
        <f aca="false">IF(A183&lt;=$D$74,0,IF(AND(A183&gt;=$D$74,A183&lt;=$D$76),2*(((A183-$D$74)/($D$75-$D$74))^2),IF(AND(A183&gt;=$D$76,A183&lt;=$D$75),1-2*((($D$75-A183)/($D$75-$D$74))^2),1)))</f>
        <v>1</v>
      </c>
      <c r="U183" s="4" t="n">
        <f aca="false">IF(A183&lt;=$D$89,1,IF(AND(A183&gt;=$D$89,A183&lt;=$D$91),1-2*(((A183-$D$89)/($D$90-$D$89))^2),IF(AND(A183&gt;=$D$91,A183&lt;=$D$90),2*((($D$90-A183)/($D$90-$D$89))^2),0)))</f>
        <v>0</v>
      </c>
    </row>
    <row r="184" customFormat="false" ht="14.25" hidden="false" customHeight="false" outlineLevel="0" collapsed="false">
      <c r="A184" s="4" t="n">
        <v>18.2</v>
      </c>
      <c r="O184" s="4" t="n">
        <f aca="false">IF(OR((A184&lt;=$D$3),(A184&gt;=$D$5)),0,IF(A184=$D$4,1,IF(AND((A184&gt;$D$3),(A184&lt;$D$4)),((A184-$D$3)/($D$4-$D$3)),((A184-$D$5)/($D$4-$D$5)))))</f>
        <v>0</v>
      </c>
      <c r="P184" s="4" t="n">
        <f aca="false">IF(AND((A184&gt;=$D$17),(A184&lt;=$D$18)),1,IF(AND((A184&gt;$D$16),(A184&lt;$D$17)),((A184-$D$16)/($D$17-$D$16)),IF(AND((A184&gt;$D$18),(A184&lt;$D$19)),((A184-$D$19)/($D$18-$D$19)),0)))</f>
        <v>0</v>
      </c>
      <c r="Q184" s="4" t="n">
        <f aca="false">EXP(-(((A184-$D$32)^2)/(2*$D$33^2)))</f>
        <v>0.300817954357276</v>
      </c>
      <c r="R184" s="4" t="n">
        <f aca="false">1/(1+ABS((A184-$D$48)/$D$46)^(2*$D$47))</f>
        <v>0.00127533150669682</v>
      </c>
      <c r="S184" s="4" t="n">
        <f aca="false">1/(1+EXP(-$D$60*(A184-$D$61)))</f>
        <v>0.999999999999994</v>
      </c>
      <c r="T184" s="4" t="n">
        <f aca="false">IF(A184&lt;=$D$74,0,IF(AND(A184&gt;=$D$74,A184&lt;=$D$76),2*(((A184-$D$74)/($D$75-$D$74))^2),IF(AND(A184&gt;=$D$76,A184&lt;=$D$75),1-2*((($D$75-A184)/($D$75-$D$74))^2),1)))</f>
        <v>1</v>
      </c>
      <c r="U184" s="4" t="n">
        <f aca="false">IF(A184&lt;=$D$89,1,IF(AND(A184&gt;=$D$89,A184&lt;=$D$91),1-2*(((A184-$D$89)/($D$90-$D$89))^2),IF(AND(A184&gt;=$D$91,A184&lt;=$D$90),2*((($D$90-A184)/($D$90-$D$89))^2),0)))</f>
        <v>0</v>
      </c>
    </row>
    <row r="185" customFormat="false" ht="14.25" hidden="false" customHeight="false" outlineLevel="0" collapsed="false">
      <c r="A185" s="4" t="n">
        <v>18.3</v>
      </c>
      <c r="O185" s="4" t="n">
        <f aca="false">IF(OR((A185&lt;=$D$3),(A185&gt;=$D$5)),0,IF(A185=$D$4,1,IF(AND((A185&gt;$D$3),(A185&lt;$D$4)),((A185-$D$3)/($D$4-$D$3)),((A185-$D$5)/($D$4-$D$5)))))</f>
        <v>0</v>
      </c>
      <c r="P185" s="4" t="n">
        <f aca="false">IF(AND((A185&gt;=$D$17),(A185&lt;=$D$18)),1,IF(AND((A185&gt;$D$16),(A185&lt;$D$17)),((A185-$D$16)/($D$17-$D$16)),IF(AND((A185&gt;$D$18),(A185&lt;$D$19)),((A185-$D$19)/($D$18-$D$19)),0)))</f>
        <v>0</v>
      </c>
      <c r="Q185" s="4" t="n">
        <f aca="false">EXP(-(((A185-$D$32)^2)/(2*$D$33^2)))</f>
        <v>0.289293799499562</v>
      </c>
      <c r="R185" s="4" t="n">
        <f aca="false">1/(1+ABS((A185-$D$48)/$D$46)^(2*$D$47))</f>
        <v>0.00116979028790937</v>
      </c>
      <c r="S185" s="4" t="n">
        <f aca="false">1/(1+EXP(-$D$60*(A185-$D$61)))</f>
        <v>0.999999999999996</v>
      </c>
      <c r="T185" s="4" t="n">
        <f aca="false">IF(A185&lt;=$D$74,0,IF(AND(A185&gt;=$D$74,A185&lt;=$D$76),2*(((A185-$D$74)/($D$75-$D$74))^2),IF(AND(A185&gt;=$D$76,A185&lt;=$D$75),1-2*((($D$75-A185)/($D$75-$D$74))^2),1)))</f>
        <v>1</v>
      </c>
      <c r="U185" s="4" t="n">
        <f aca="false">IF(A185&lt;=$D$89,1,IF(AND(A185&gt;=$D$89,A185&lt;=$D$91),1-2*(((A185-$D$89)/($D$90-$D$89))^2),IF(AND(A185&gt;=$D$91,A185&lt;=$D$90),2*((($D$90-A185)/($D$90-$D$89))^2),0)))</f>
        <v>0</v>
      </c>
    </row>
    <row r="186" customFormat="false" ht="14.25" hidden="false" customHeight="false" outlineLevel="0" collapsed="false">
      <c r="A186" s="4" t="n">
        <v>18.4</v>
      </c>
      <c r="O186" s="4" t="n">
        <f aca="false">IF(OR((A186&lt;=$D$3),(A186&gt;=$D$5)),0,IF(A186=$D$4,1,IF(AND((A186&gt;$D$3),(A186&lt;$D$4)),((A186-$D$3)/($D$4-$D$3)),((A186-$D$5)/($D$4-$D$5)))))</f>
        <v>0</v>
      </c>
      <c r="P186" s="4" t="n">
        <f aca="false">IF(AND((A186&gt;=$D$17),(A186&lt;=$D$18)),1,IF(AND((A186&gt;$D$16),(A186&lt;$D$17)),((A186-$D$16)/($D$17-$D$16)),IF(AND((A186&gt;$D$18),(A186&lt;$D$19)),((A186-$D$19)/($D$18-$D$19)),0)))</f>
        <v>0</v>
      </c>
      <c r="Q186" s="4" t="n">
        <f aca="false">EXP(-(((A186-$D$32)^2)/(2*$D$33^2)))</f>
        <v>0.278037300453194</v>
      </c>
      <c r="R186" s="4" t="n">
        <f aca="false">1/(1+ABS((A186-$D$48)/$D$46)^(2*$D$47))</f>
        <v>0.00107396575581607</v>
      </c>
      <c r="S186" s="4" t="n">
        <f aca="false">1/(1+EXP(-$D$60*(A186-$D$61)))</f>
        <v>0.999999999999997</v>
      </c>
      <c r="T186" s="4" t="n">
        <f aca="false">IF(A186&lt;=$D$74,0,IF(AND(A186&gt;=$D$74,A186&lt;=$D$76),2*(((A186-$D$74)/($D$75-$D$74))^2),IF(AND(A186&gt;=$D$76,A186&lt;=$D$75),1-2*((($D$75-A186)/($D$75-$D$74))^2),1)))</f>
        <v>1</v>
      </c>
      <c r="U186" s="4" t="n">
        <f aca="false">IF(A186&lt;=$D$89,1,IF(AND(A186&gt;=$D$89,A186&lt;=$D$91),1-2*(((A186-$D$89)/($D$90-$D$89))^2),IF(AND(A186&gt;=$D$91,A186&lt;=$D$90),2*((($D$90-A186)/($D$90-$D$89))^2),0)))</f>
        <v>0</v>
      </c>
    </row>
    <row r="187" customFormat="false" ht="14.25" hidden="false" customHeight="false" outlineLevel="0" collapsed="false">
      <c r="A187" s="4" t="n">
        <v>18.5</v>
      </c>
      <c r="O187" s="4" t="n">
        <f aca="false">IF(OR((A187&lt;=$D$3),(A187&gt;=$D$5)),0,IF(A187=$D$4,1,IF(AND((A187&gt;$D$3),(A187&lt;$D$4)),((A187-$D$3)/($D$4-$D$3)),((A187-$D$5)/($D$4-$D$5)))))</f>
        <v>0</v>
      </c>
      <c r="P187" s="4" t="n">
        <f aca="false">IF(AND((A187&gt;=$D$17),(A187&lt;=$D$18)),1,IF(AND((A187&gt;$D$16),(A187&lt;$D$17)),((A187-$D$16)/($D$17-$D$16)),IF(AND((A187&gt;$D$18),(A187&lt;$D$19)),((A187-$D$19)/($D$18-$D$19)),0)))</f>
        <v>0</v>
      </c>
      <c r="Q187" s="4" t="n">
        <f aca="false">EXP(-(((A187-$D$32)^2)/(2*$D$33^2)))</f>
        <v>0.267051835226343</v>
      </c>
      <c r="R187" s="4" t="n">
        <f aca="false">1/(1+ABS((A187-$D$48)/$D$46)^(2*$D$47))</f>
        <v>0.000986875306398169</v>
      </c>
      <c r="S187" s="4" t="n">
        <f aca="false">1/(1+EXP(-$D$60*(A187-$D$61)))</f>
        <v>0.999999999999998</v>
      </c>
      <c r="T187" s="4" t="n">
        <f aca="false">IF(A187&lt;=$D$74,0,IF(AND(A187&gt;=$D$74,A187&lt;=$D$76),2*(((A187-$D$74)/($D$75-$D$74))^2),IF(AND(A187&gt;=$D$76,A187&lt;=$D$75),1-2*((($D$75-A187)/($D$75-$D$74))^2),1)))</f>
        <v>1</v>
      </c>
      <c r="U187" s="4" t="n">
        <f aca="false">IF(A187&lt;=$D$89,1,IF(AND(A187&gt;=$D$89,A187&lt;=$D$91),1-2*(((A187-$D$89)/($D$90-$D$89))^2),IF(AND(A187&gt;=$D$91,A187&lt;=$D$90),2*((($D$90-A187)/($D$90-$D$89))^2),0)))</f>
        <v>0</v>
      </c>
    </row>
    <row r="188" customFormat="false" ht="14.25" hidden="false" customHeight="false" outlineLevel="0" collapsed="false">
      <c r="A188" s="4" t="n">
        <v>18.6</v>
      </c>
      <c r="O188" s="4" t="n">
        <f aca="false">IF(OR((A188&lt;=$D$3),(A188&gt;=$D$5)),0,IF(A188=$D$4,1,IF(AND((A188&gt;$D$3),(A188&lt;$D$4)),((A188-$D$3)/($D$4-$D$3)),((A188-$D$5)/($D$4-$D$5)))))</f>
        <v>0</v>
      </c>
      <c r="P188" s="4" t="n">
        <f aca="false">IF(AND((A188&gt;=$D$17),(A188&lt;=$D$18)),1,IF(AND((A188&gt;$D$16),(A188&lt;$D$17)),((A188-$D$16)/($D$17-$D$16)),IF(AND((A188&gt;$D$18),(A188&lt;$D$19)),((A188-$D$19)/($D$18-$D$19)),0)))</f>
        <v>0</v>
      </c>
      <c r="Q188" s="4" t="n">
        <f aca="false">EXP(-(((A188-$D$32)^2)/(2*$D$33^2)))</f>
        <v>0.256340151415074</v>
      </c>
      <c r="R188" s="4" t="n">
        <f aca="false">1/(1+ABS((A188-$D$48)/$D$46)^(2*$D$47))</f>
        <v>0.000907644337099457</v>
      </c>
      <c r="S188" s="4" t="n">
        <f aca="false">1/(1+EXP(-$D$60*(A188-$D$61)))</f>
        <v>0.999999999999999</v>
      </c>
      <c r="T188" s="4" t="n">
        <f aca="false">IF(A188&lt;=$D$74,0,IF(AND(A188&gt;=$D$74,A188&lt;=$D$76),2*(((A188-$D$74)/($D$75-$D$74))^2),IF(AND(A188&gt;=$D$76,A188&lt;=$D$75),1-2*((($D$75-A188)/($D$75-$D$74))^2),1)))</f>
        <v>1</v>
      </c>
      <c r="U188" s="4" t="n">
        <f aca="false">IF(A188&lt;=$D$89,1,IF(AND(A188&gt;=$D$89,A188&lt;=$D$91),1-2*(((A188-$D$89)/($D$90-$D$89))^2),IF(AND(A188&gt;=$D$91,A188&lt;=$D$90),2*((($D$90-A188)/($D$90-$D$89))^2),0)))</f>
        <v>0</v>
      </c>
    </row>
    <row r="189" customFormat="false" ht="14.25" hidden="false" customHeight="false" outlineLevel="0" collapsed="false">
      <c r="A189" s="4" t="n">
        <v>18.7</v>
      </c>
      <c r="O189" s="4" t="n">
        <f aca="false">IF(OR((A189&lt;=$D$3),(A189&gt;=$D$5)),0,IF(A189=$D$4,1,IF(AND((A189&gt;$D$3),(A189&lt;$D$4)),((A189-$D$3)/($D$4-$D$3)),((A189-$D$5)/($D$4-$D$5)))))</f>
        <v>0</v>
      </c>
      <c r="P189" s="4" t="n">
        <f aca="false">IF(AND((A189&gt;=$D$17),(A189&lt;=$D$18)),1,IF(AND((A189&gt;$D$16),(A189&lt;$D$17)),((A189-$D$16)/($D$17-$D$16)),IF(AND((A189&gt;$D$18),(A189&lt;$D$19)),((A189-$D$19)/($D$18-$D$19)),0)))</f>
        <v>0</v>
      </c>
      <c r="Q189" s="4" t="n">
        <f aca="false">EXP(-(((A189-$D$32)^2)/(2*$D$33^2)))</f>
        <v>0.245904384377068</v>
      </c>
      <c r="R189" s="4" t="n">
        <f aca="false">1/(1+ABS((A189-$D$48)/$D$46)^(2*$D$47))</f>
        <v>0.000835493459843741</v>
      </c>
      <c r="S189" s="4" t="n">
        <f aca="false">1/(1+EXP(-$D$60*(A189-$D$61)))</f>
        <v>0.999999999999999</v>
      </c>
      <c r="T189" s="4" t="n">
        <f aca="false">IF(A189&lt;=$D$74,0,IF(AND(A189&gt;=$D$74,A189&lt;=$D$76),2*(((A189-$D$74)/($D$75-$D$74))^2),IF(AND(A189&gt;=$D$76,A189&lt;=$D$75),1-2*((($D$75-A189)/($D$75-$D$74))^2),1)))</f>
        <v>1</v>
      </c>
      <c r="U189" s="4" t="n">
        <f aca="false">IF(A189&lt;=$D$89,1,IF(AND(A189&gt;=$D$89,A189&lt;=$D$91),1-2*(((A189-$D$89)/($D$90-$D$89))^2),IF(AND(A189&gt;=$D$91,A189&lt;=$D$90),2*((($D$90-A189)/($D$90-$D$89))^2),0)))</f>
        <v>0</v>
      </c>
    </row>
    <row r="190" customFormat="false" ht="14.25" hidden="false" customHeight="false" outlineLevel="0" collapsed="false">
      <c r="A190" s="4" t="n">
        <v>18.8</v>
      </c>
      <c r="O190" s="4" t="n">
        <f aca="false">IF(OR((A190&lt;=$D$3),(A190&gt;=$D$5)),0,IF(A190=$D$4,1,IF(AND((A190&gt;$D$3),(A190&lt;$D$4)),((A190-$D$3)/($D$4-$D$3)),((A190-$D$5)/($D$4-$D$5)))))</f>
        <v>0</v>
      </c>
      <c r="P190" s="4" t="n">
        <f aca="false">IF(AND((A190&gt;=$D$17),(A190&lt;=$D$18)),1,IF(AND((A190&gt;$D$16),(A190&lt;$D$17)),((A190-$D$16)/($D$17-$D$16)),IF(AND((A190&gt;$D$18),(A190&lt;$D$19)),((A190-$D$19)/($D$18-$D$19)),0)))</f>
        <v>0</v>
      </c>
      <c r="Q190" s="4" t="n">
        <f aca="false">EXP(-(((A190-$D$32)^2)/(2*$D$33^2)))</f>
        <v>0.235746076555863</v>
      </c>
      <c r="R190" s="4" t="n">
        <f aca="false">1/(1+ABS((A190-$D$48)/$D$46)^(2*$D$47))</f>
        <v>0.000769727331952511</v>
      </c>
      <c r="S190" s="4" t="n">
        <f aca="false">1/(1+EXP(-$D$60*(A190-$D$61)))</f>
        <v>1</v>
      </c>
      <c r="T190" s="4" t="n">
        <f aca="false">IF(A190&lt;=$D$74,0,IF(AND(A190&gt;=$D$74,A190&lt;=$D$76),2*(((A190-$D$74)/($D$75-$D$74))^2),IF(AND(A190&gt;=$D$76,A190&lt;=$D$75),1-2*((($D$75-A190)/($D$75-$D$74))^2),1)))</f>
        <v>1</v>
      </c>
      <c r="U190" s="4" t="n">
        <f aca="false">IF(A190&lt;=$D$89,1,IF(AND(A190&gt;=$D$89,A190&lt;=$D$91),1-2*(((A190-$D$89)/($D$90-$D$89))^2),IF(AND(A190&gt;=$D$91,A190&lt;=$D$90),2*((($D$90-A190)/($D$90-$D$89))^2),0)))</f>
        <v>0</v>
      </c>
    </row>
    <row r="191" customFormat="false" ht="14.25" hidden="false" customHeight="false" outlineLevel="0" collapsed="false">
      <c r="A191" s="4" t="n">
        <v>18.9</v>
      </c>
      <c r="O191" s="4" t="n">
        <f aca="false">IF(OR((A191&lt;=$D$3),(A191&gt;=$D$5)),0,IF(A191=$D$4,1,IF(AND((A191&gt;$D$3),(A191&lt;$D$4)),((A191-$D$3)/($D$4-$D$3)),((A191-$D$5)/($D$4-$D$5)))))</f>
        <v>0</v>
      </c>
      <c r="P191" s="4" t="n">
        <f aca="false">IF(AND((A191&gt;=$D$17),(A191&lt;=$D$18)),1,IF(AND((A191&gt;$D$16),(A191&lt;$D$17)),((A191-$D$16)/($D$17-$D$16)),IF(AND((A191&gt;$D$18),(A191&lt;$D$19)),((A191-$D$19)/($D$18-$D$19)),0)))</f>
        <v>0</v>
      </c>
      <c r="Q191" s="4" t="n">
        <f aca="false">EXP(-(((A191-$D$32)^2)/(2*$D$33^2)))</f>
        <v>0.225866197838515</v>
      </c>
      <c r="R191" s="4" t="n">
        <f aca="false">1/(1+ABS((A191-$D$48)/$D$46)^(2*$D$47))</f>
        <v>0.000709724887774693</v>
      </c>
      <c r="S191" s="4" t="n">
        <f aca="false">1/(1+EXP(-$D$60*(A191-$D$61)))</f>
        <v>1</v>
      </c>
      <c r="T191" s="4" t="n">
        <f aca="false">IF(A191&lt;=$D$74,0,IF(AND(A191&gt;=$D$74,A191&lt;=$D$76),2*(((A191-$D$74)/($D$75-$D$74))^2),IF(AND(A191&gt;=$D$76,A191&lt;=$D$75),1-2*((($D$75-A191)/($D$75-$D$74))^2),1)))</f>
        <v>1</v>
      </c>
      <c r="U191" s="4" t="n">
        <f aca="false">IF(A191&lt;=$D$89,1,IF(AND(A191&gt;=$D$89,A191&lt;=$D$91),1-2*(((A191-$D$89)/($D$90-$D$89))^2),IF(AND(A191&gt;=$D$91,A191&lt;=$D$90),2*((($D$90-A191)/($D$90-$D$89))^2),0)))</f>
        <v>0</v>
      </c>
    </row>
    <row r="192" customFormat="false" ht="14.25" hidden="false" customHeight="false" outlineLevel="0" collapsed="false">
      <c r="A192" s="4" t="n">
        <v>19</v>
      </c>
      <c r="O192" s="4" t="n">
        <f aca="false">IF(OR((A192&lt;=$D$3),(A192&gt;=$D$5)),0,IF(A192=$D$4,1,IF(AND((A192&gt;$D$3),(A192&lt;$D$4)),((A192-$D$3)/($D$4-$D$3)),((A192-$D$5)/($D$4-$D$5)))))</f>
        <v>0</v>
      </c>
      <c r="P192" s="4" t="n">
        <f aca="false">IF(AND((A192&gt;=$D$17),(A192&lt;=$D$18)),1,IF(AND((A192&gt;$D$16),(A192&lt;$D$17)),((A192-$D$16)/($D$17-$D$16)),IF(AND((A192&gt;$D$18),(A192&lt;$D$19)),((A192-$D$19)/($D$18-$D$19)),0)))</f>
        <v>0</v>
      </c>
      <c r="Q192" s="4" t="n">
        <f aca="false">EXP(-(((A192-$D$32)^2)/(2*$D$33^2)))</f>
        <v>0.216265166829887</v>
      </c>
      <c r="R192" s="4" t="n">
        <f aca="false">1/(1+ABS((A192-$D$48)/$D$46)^(2*$D$47))</f>
        <v>0.00065493078456103</v>
      </c>
      <c r="S192" s="4" t="n">
        <f aca="false">1/(1+EXP(-$D$60*(A192-$D$61)))</f>
        <v>1</v>
      </c>
      <c r="T192" s="4" t="n">
        <f aca="false">IF(A192&lt;=$D$74,0,IF(AND(A192&gt;=$D$74,A192&lt;=$D$76),2*(((A192-$D$74)/($D$75-$D$74))^2),IF(AND(A192&gt;=$D$76,A192&lt;=$D$75),1-2*((($D$75-A192)/($D$75-$D$74))^2),1)))</f>
        <v>1</v>
      </c>
      <c r="U192" s="4" t="n">
        <f aca="false">IF(A192&lt;=$D$89,1,IF(AND(A192&gt;=$D$89,A192&lt;=$D$91),1-2*(((A192-$D$89)/($D$90-$D$89))^2),IF(AND(A192&gt;=$D$91,A192&lt;=$D$90),2*((($D$90-A192)/($D$90-$D$89))^2),0)))</f>
        <v>0</v>
      </c>
    </row>
    <row r="193" customFormat="false" ht="14.25" hidden="false" customHeight="false" outlineLevel="0" collapsed="false">
      <c r="A193" s="4" t="n">
        <v>19.1</v>
      </c>
      <c r="O193" s="4" t="n">
        <f aca="false">IF(OR((A193&lt;=$D$3),(A193&gt;=$D$5)),0,IF(A193=$D$4,1,IF(AND((A193&gt;$D$3),(A193&lt;$D$4)),((A193-$D$3)/($D$4-$D$3)),((A193-$D$5)/($D$4-$D$5)))))</f>
        <v>0</v>
      </c>
      <c r="P193" s="4" t="n">
        <f aca="false">IF(AND((A193&gt;=$D$17),(A193&lt;=$D$18)),1,IF(AND((A193&gt;$D$16),(A193&lt;$D$17)),((A193-$D$16)/($D$17-$D$16)),IF(AND((A193&gt;$D$18),(A193&lt;$D$19)),((A193-$D$19)/($D$18-$D$19)),0)))</f>
        <v>0</v>
      </c>
      <c r="Q193" s="4" t="n">
        <f aca="false">EXP(-(((A193-$D$32)^2)/(2*$D$33^2)))</f>
        <v>0.206942872927678</v>
      </c>
      <c r="R193" s="4" t="n">
        <f aca="false">1/(1+ABS((A193-$D$48)/$D$46)^(2*$D$47))</f>
        <v>0.000604847902289031</v>
      </c>
      <c r="S193" s="4" t="n">
        <f aca="false">1/(1+EXP(-$D$60*(A193-$D$61)))</f>
        <v>1</v>
      </c>
      <c r="T193" s="4" t="n">
        <f aca="false">IF(A193&lt;=$D$74,0,IF(AND(A193&gt;=$D$74,A193&lt;=$D$76),2*(((A193-$D$74)/($D$75-$D$74))^2),IF(AND(A193&gt;=$D$76,A193&lt;=$D$75),1-2*((($D$75-A193)/($D$75-$D$74))^2),1)))</f>
        <v>1</v>
      </c>
      <c r="U193" s="4" t="n">
        <f aca="false">IF(A193&lt;=$D$89,1,IF(AND(A193&gt;=$D$89,A193&lt;=$D$91),1-2*(((A193-$D$89)/($D$90-$D$89))^2),IF(AND(A193&gt;=$D$91,A193&lt;=$D$90),2*((($D$90-A193)/($D$90-$D$89))^2),0)))</f>
        <v>0</v>
      </c>
    </row>
    <row r="194" customFormat="false" ht="14.25" hidden="false" customHeight="false" outlineLevel="0" collapsed="false">
      <c r="A194" s="4" t="n">
        <v>19.2</v>
      </c>
      <c r="O194" s="4" t="n">
        <f aca="false">IF(OR((A194&lt;=$D$3),(A194&gt;=$D$5)),0,IF(A194=$D$4,1,IF(AND((A194&gt;$D$3),(A194&lt;$D$4)),((A194-$D$3)/($D$4-$D$3)),((A194-$D$5)/($D$4-$D$5)))))</f>
        <v>0</v>
      </c>
      <c r="P194" s="4" t="n">
        <f aca="false">IF(AND((A194&gt;=$D$17),(A194&lt;=$D$18)),1,IF(AND((A194&gt;$D$16),(A194&lt;$D$17)),((A194-$D$16)/($D$17-$D$16)),IF(AND((A194&gt;$D$18),(A194&lt;$D$19)),((A194-$D$19)/($D$18-$D$19)),0)))</f>
        <v>0</v>
      </c>
      <c r="Q194" s="4" t="n">
        <f aca="false">EXP(-(((A194-$D$32)^2)/(2*$D$33^2)))</f>
        <v>0.197898699083615</v>
      </c>
      <c r="R194" s="4" t="n">
        <f aca="false">1/(1+ABS((A194-$D$48)/$D$46)^(2*$D$47))</f>
        <v>0.000559030759469682</v>
      </c>
      <c r="S194" s="4" t="n">
        <f aca="false">1/(1+EXP(-$D$60*(A194-$D$61)))</f>
        <v>1</v>
      </c>
      <c r="T194" s="4" t="n">
        <f aca="false">IF(A194&lt;=$D$74,0,IF(AND(A194&gt;=$D$74,A194&lt;=$D$76),2*(((A194-$D$74)/($D$75-$D$74))^2),IF(AND(A194&gt;=$D$76,A194&lt;=$D$75),1-2*((($D$75-A194)/($D$75-$D$74))^2),1)))</f>
        <v>1</v>
      </c>
      <c r="U194" s="4" t="n">
        <f aca="false">IF(A194&lt;=$D$89,1,IF(AND(A194&gt;=$D$89,A194&lt;=$D$91),1-2*(((A194-$D$89)/($D$90-$D$89))^2),IF(AND(A194&gt;=$D$91,A194&lt;=$D$90),2*((($D$90-A194)/($D$90-$D$89))^2),0)))</f>
        <v>0</v>
      </c>
    </row>
    <row r="195" customFormat="false" ht="14.25" hidden="false" customHeight="false" outlineLevel="0" collapsed="false">
      <c r="A195" s="4" t="n">
        <v>19.3</v>
      </c>
      <c r="O195" s="4" t="n">
        <f aca="false">IF(OR((A195&lt;=$D$3),(A195&gt;=$D$5)),0,IF(A195=$D$4,1,IF(AND((A195&gt;$D$3),(A195&lt;$D$4)),((A195-$D$3)/($D$4-$D$3)),((A195-$D$5)/($D$4-$D$5)))))</f>
        <v>0</v>
      </c>
      <c r="P195" s="4" t="n">
        <f aca="false">IF(AND((A195&gt;=$D$17),(A195&lt;=$D$18)),1,IF(AND((A195&gt;$D$16),(A195&lt;$D$17)),((A195-$D$16)/($D$17-$D$16)),IF(AND((A195&gt;$D$18),(A195&lt;$D$19)),((A195-$D$19)/($D$18-$D$19)),0)))</f>
        <v>0</v>
      </c>
      <c r="Q195" s="4" t="n">
        <f aca="false">EXP(-(((A195-$D$32)^2)/(2*$D$33^2)))</f>
        <v>0.189131545138225</v>
      </c>
      <c r="R195" s="4" t="n">
        <f aca="false">1/(1+ABS((A195-$D$48)/$D$46)^(2*$D$47))</f>
        <v>0.000517079726033029</v>
      </c>
      <c r="S195" s="4" t="n">
        <f aca="false">1/(1+EXP(-$D$60*(A195-$D$61)))</f>
        <v>1</v>
      </c>
      <c r="T195" s="4" t="n">
        <f aca="false">IF(A195&lt;=$D$74,0,IF(AND(A195&gt;=$D$74,A195&lt;=$D$76),2*(((A195-$D$74)/($D$75-$D$74))^2),IF(AND(A195&gt;=$D$76,A195&lt;=$D$75),1-2*((($D$75-A195)/($D$75-$D$74))^2),1)))</f>
        <v>1</v>
      </c>
      <c r="U195" s="4" t="n">
        <f aca="false">IF(A195&lt;=$D$89,1,IF(AND(A195&gt;=$D$89,A195&lt;=$D$91),1-2*(((A195-$D$89)/($D$90-$D$89))^2),IF(AND(A195&gt;=$D$91,A195&lt;=$D$90),2*((($D$90-A195)/($D$90-$D$89))^2),0)))</f>
        <v>0</v>
      </c>
    </row>
    <row r="196" customFormat="false" ht="14.25" hidden="false" customHeight="false" outlineLevel="0" collapsed="false">
      <c r="A196" s="4" t="n">
        <v>19.4</v>
      </c>
      <c r="O196" s="4" t="n">
        <f aca="false">IF(OR((A196&lt;=$D$3),(A196&gt;=$D$5)),0,IF(A196=$D$4,1,IF(AND((A196&gt;$D$3),(A196&lt;$D$4)),((A196-$D$3)/($D$4-$D$3)),((A196-$D$5)/($D$4-$D$5)))))</f>
        <v>0</v>
      </c>
      <c r="P196" s="4" t="n">
        <f aca="false">IF(AND((A196&gt;=$D$17),(A196&lt;=$D$18)),1,IF(AND((A196&gt;$D$16),(A196&lt;$D$17)),((A196-$D$16)/($D$17-$D$16)),IF(AND((A196&gt;$D$18),(A196&lt;$D$19)),((A196-$D$19)/($D$18-$D$19)),0)))</f>
        <v>0</v>
      </c>
      <c r="Q196" s="4" t="n">
        <f aca="false">EXP(-(((A196-$D$32)^2)/(2*$D$33^2)))</f>
        <v>0.180639851618894</v>
      </c>
      <c r="R196" s="4" t="n">
        <f aca="false">1/(1+ABS((A196-$D$48)/$D$46)^(2*$D$47))</f>
        <v>0.000478635930691611</v>
      </c>
      <c r="S196" s="4" t="n">
        <f aca="false">1/(1+EXP(-$D$60*(A196-$D$61)))</f>
        <v>1</v>
      </c>
      <c r="T196" s="4" t="n">
        <f aca="false">IF(A196&lt;=$D$74,0,IF(AND(A196&gt;=$D$74,A196&lt;=$D$76),2*(((A196-$D$74)/($D$75-$D$74))^2),IF(AND(A196&gt;=$D$76,A196&lt;=$D$75),1-2*((($D$75-A196)/($D$75-$D$74))^2),1)))</f>
        <v>1</v>
      </c>
      <c r="U196" s="4" t="n">
        <f aca="false">IF(A196&lt;=$D$89,1,IF(AND(A196&gt;=$D$89,A196&lt;=$D$91),1-2*(((A196-$D$89)/($D$90-$D$89))^2),IF(AND(A196&gt;=$D$91,A196&lt;=$D$90),2*((($D$90-A196)/($D$90-$D$89))^2),0)))</f>
        <v>0</v>
      </c>
    </row>
    <row r="197" customFormat="false" ht="14.25" hidden="false" customHeight="false" outlineLevel="0" collapsed="false">
      <c r="A197" s="4" t="n">
        <v>19.5</v>
      </c>
      <c r="O197" s="4" t="n">
        <f aca="false">IF(OR((A197&lt;=$D$3),(A197&gt;=$D$5)),0,IF(A197=$D$4,1,IF(AND((A197&gt;$D$3),(A197&lt;$D$4)),((A197-$D$3)/($D$4-$D$3)),((A197-$D$5)/($D$4-$D$5)))))</f>
        <v>0</v>
      </c>
      <c r="P197" s="4" t="n">
        <f aca="false">IF(AND((A197&gt;=$D$17),(A197&lt;=$D$18)),1,IF(AND((A197&gt;$D$16),(A197&lt;$D$17)),((A197-$D$16)/($D$17-$D$16)),IF(AND((A197&gt;$D$18),(A197&lt;$D$19)),((A197-$D$19)/($D$18-$D$19)),0)))</f>
        <v>0</v>
      </c>
      <c r="Q197" s="4" t="n">
        <f aca="false">EXP(-(((A197-$D$32)^2)/(2*$D$33^2)))</f>
        <v>0.172421623893753</v>
      </c>
      <c r="R197" s="4" t="n">
        <f aca="false">1/(1+ABS((A197-$D$48)/$D$46)^(2*$D$47))</f>
        <v>0.000443376774136295</v>
      </c>
      <c r="S197" s="4" t="n">
        <f aca="false">1/(1+EXP(-$D$60*(A197-$D$61)))</f>
        <v>1</v>
      </c>
      <c r="T197" s="4" t="n">
        <f aca="false">IF(A197&lt;=$D$74,0,IF(AND(A197&gt;=$D$74,A197&lt;=$D$76),2*(((A197-$D$74)/($D$75-$D$74))^2),IF(AND(A197&gt;=$D$76,A197&lt;=$D$75),1-2*((($D$75-A197)/($D$75-$D$74))^2),1)))</f>
        <v>1</v>
      </c>
      <c r="U197" s="4" t="n">
        <f aca="false">IF(A197&lt;=$D$89,1,IF(AND(A197&gt;=$D$89,A197&lt;=$D$91),1-2*(((A197-$D$89)/($D$90-$D$89))^2),IF(AND(A197&gt;=$D$91,A197&lt;=$D$90),2*((($D$90-A197)/($D$90-$D$89))^2),0)))</f>
        <v>0</v>
      </c>
    </row>
    <row r="198" customFormat="false" ht="14.25" hidden="false" customHeight="false" outlineLevel="0" collapsed="false">
      <c r="A198" s="4" t="n">
        <v>19.6</v>
      </c>
      <c r="O198" s="4" t="n">
        <f aca="false">IF(OR((A198&lt;=$D$3),(A198&gt;=$D$5)),0,IF(A198=$D$4,1,IF(AND((A198&gt;$D$3),(A198&lt;$D$4)),((A198-$D$3)/($D$4-$D$3)),((A198-$D$5)/($D$4-$D$5)))))</f>
        <v>0</v>
      </c>
      <c r="P198" s="4" t="n">
        <f aca="false">IF(AND((A198&gt;=$D$17),(A198&lt;=$D$18)),1,IF(AND((A198&gt;$D$16),(A198&lt;$D$17)),((A198-$D$16)/($D$17-$D$16)),IF(AND((A198&gt;$D$18),(A198&lt;$D$19)),((A198-$D$19)/($D$18-$D$19)),0)))</f>
        <v>0</v>
      </c>
      <c r="Q198" s="4" t="n">
        <f aca="false">EXP(-(((A198-$D$32)^2)/(2*$D$33^2)))</f>
        <v>0.164474456577155</v>
      </c>
      <c r="R198" s="4" t="n">
        <f aca="false">1/(1+ABS((A198-$D$48)/$D$46)^(2*$D$47))</f>
        <v>0.000411011971380814</v>
      </c>
      <c r="S198" s="4" t="n">
        <f aca="false">1/(1+EXP(-$D$60*(A198-$D$61)))</f>
        <v>1</v>
      </c>
      <c r="T198" s="4" t="n">
        <f aca="false">IF(A198&lt;=$D$74,0,IF(AND(A198&gt;=$D$74,A198&lt;=$D$76),2*(((A198-$D$74)/($D$75-$D$74))^2),IF(AND(A198&gt;=$D$76,A198&lt;=$D$75),1-2*((($D$75-A198)/($D$75-$D$74))^2),1)))</f>
        <v>1</v>
      </c>
      <c r="U198" s="4" t="n">
        <f aca="false">IF(A198&lt;=$D$89,1,IF(AND(A198&gt;=$D$89,A198&lt;=$D$91),1-2*(((A198-$D$89)/($D$90-$D$89))^2),IF(AND(A198&gt;=$D$91,A198&lt;=$D$90),2*((($D$90-A198)/($D$90-$D$89))^2),0)))</f>
        <v>0</v>
      </c>
    </row>
    <row r="199" customFormat="false" ht="14.25" hidden="false" customHeight="false" outlineLevel="0" collapsed="false">
      <c r="A199" s="4" t="n">
        <v>19.7</v>
      </c>
      <c r="O199" s="4" t="n">
        <f aca="false">IF(OR((A199&lt;=$D$3),(A199&gt;=$D$5)),0,IF(A199=$D$4,1,IF(AND((A199&gt;$D$3),(A199&lt;$D$4)),((A199-$D$3)/($D$4-$D$3)),((A199-$D$5)/($D$4-$D$5)))))</f>
        <v>0</v>
      </c>
      <c r="P199" s="4" t="n">
        <f aca="false">IF(AND((A199&gt;=$D$17),(A199&lt;=$D$18)),1,IF(AND((A199&gt;$D$16),(A199&lt;$D$17)),((A199-$D$16)/($D$17-$D$16)),IF(AND((A199&gt;$D$18),(A199&lt;$D$19)),((A199-$D$19)/($D$18-$D$19)),0)))</f>
        <v>0</v>
      </c>
      <c r="Q199" s="4" t="n">
        <f aca="false">EXP(-(((A199-$D$32)^2)/(2*$D$33^2)))</f>
        <v>0.15679555808604</v>
      </c>
      <c r="R199" s="4" t="n">
        <f aca="false">1/(1+ABS((A199-$D$48)/$D$46)^(2*$D$47))</f>
        <v>0.00038128005683647</v>
      </c>
      <c r="S199" s="4" t="n">
        <f aca="false">1/(1+EXP(-$D$60*(A199-$D$61)))</f>
        <v>1</v>
      </c>
      <c r="T199" s="4" t="n">
        <f aca="false">IF(A199&lt;=$D$74,0,IF(AND(A199&gt;=$D$74,A199&lt;=$D$76),2*(((A199-$D$74)/($D$75-$D$74))^2),IF(AND(A199&gt;=$D$76,A199&lt;=$D$75),1-2*((($D$75-A199)/($D$75-$D$74))^2),1)))</f>
        <v>1</v>
      </c>
      <c r="U199" s="4" t="n">
        <f aca="false">IF(A199&lt;=$D$89,1,IF(AND(A199&gt;=$D$89,A199&lt;=$D$91),1-2*(((A199-$D$89)/($D$90-$D$89))^2),IF(AND(A199&gt;=$D$91,A199&lt;=$D$90),2*((($D$90-A199)/($D$90-$D$89))^2),0)))</f>
        <v>0</v>
      </c>
    </row>
    <row r="200" customFormat="false" ht="14.25" hidden="false" customHeight="false" outlineLevel="0" collapsed="false">
      <c r="A200" s="4" t="n">
        <v>19.8</v>
      </c>
      <c r="O200" s="4" t="n">
        <f aca="false">IF(OR((A200&lt;=$D$3),(A200&gt;=$D$5)),0,IF(A200=$D$4,1,IF(AND((A200&gt;$D$3),(A200&lt;$D$4)),((A200-$D$3)/($D$4-$D$3)),((A200-$D$5)/($D$4-$D$5)))))</f>
        <v>0</v>
      </c>
      <c r="P200" s="4" t="n">
        <f aca="false">IF(AND((A200&gt;=$D$17),(A200&lt;=$D$18)),1,IF(AND((A200&gt;$D$16),(A200&lt;$D$17)),((A200-$D$16)/($D$17-$D$16)),IF(AND((A200&gt;$D$18),(A200&lt;$D$19)),((A200-$D$19)/($D$18-$D$19)),0)))</f>
        <v>0</v>
      </c>
      <c r="Q200" s="4" t="n">
        <f aca="false">EXP(-(((A200-$D$32)^2)/(2*$D$33^2)))</f>
        <v>0.149381775250418</v>
      </c>
      <c r="R200" s="4" t="n">
        <f aca="false">1/(1+ABS((A200-$D$48)/$D$46)^(2*$D$47))</f>
        <v>0.000353945294518702</v>
      </c>
      <c r="S200" s="4" t="n">
        <f aca="false">1/(1+EXP(-$D$60*(A200-$D$61)))</f>
        <v>1</v>
      </c>
      <c r="T200" s="4" t="n">
        <f aca="false">IF(A200&lt;=$D$74,0,IF(AND(A200&gt;=$D$74,A200&lt;=$D$76),2*(((A200-$D$74)/($D$75-$D$74))^2),IF(AND(A200&gt;=$D$76,A200&lt;=$D$75),1-2*((($D$75-A200)/($D$75-$D$74))^2),1)))</f>
        <v>1</v>
      </c>
      <c r="U200" s="4" t="n">
        <f aca="false">IF(A200&lt;=$D$89,1,IF(AND(A200&gt;=$D$89,A200&lt;=$D$91),1-2*(((A200-$D$89)/($D$90-$D$89))^2),IF(AND(A200&gt;=$D$91,A200&lt;=$D$90),2*((($D$90-A200)/($D$90-$D$89))^2),0)))</f>
        <v>0</v>
      </c>
    </row>
    <row r="201" customFormat="false" ht="14.25" hidden="false" customHeight="false" outlineLevel="0" collapsed="false">
      <c r="A201" s="4" t="n">
        <v>19.9</v>
      </c>
      <c r="O201" s="4" t="n">
        <f aca="false">IF(OR((A201&lt;=$D$3),(A201&gt;=$D$5)),0,IF(A201=$D$4,1,IF(AND((A201&gt;$D$3),(A201&lt;$D$4)),((A201-$D$3)/($D$4-$D$3)),((A201-$D$5)/($D$4-$D$5)))))</f>
        <v>0</v>
      </c>
      <c r="P201" s="4" t="n">
        <f aca="false">IF(AND((A201&gt;=$D$17),(A201&lt;=$D$18)),1,IF(AND((A201&gt;$D$16),(A201&lt;$D$17)),((A201-$D$16)/($D$17-$D$16)),IF(AND((A201&gt;$D$18),(A201&lt;$D$19)),((A201-$D$19)/($D$18-$D$19)),0)))</f>
        <v>0</v>
      </c>
      <c r="Q201" s="4" t="n">
        <f aca="false">EXP(-(((A201-$D$32)^2)/(2*$D$33^2)))</f>
        <v>0.142229617885395</v>
      </c>
      <c r="R201" s="4" t="n">
        <f aca="false">1/(1+ABS((A201-$D$48)/$D$46)^(2*$D$47))</f>
        <v>0.000328794943375122</v>
      </c>
      <c r="S201" s="4" t="n">
        <f aca="false">1/(1+EXP(-$D$60*(A201-$D$61)))</f>
        <v>1</v>
      </c>
      <c r="T201" s="4" t="n">
        <f aca="false">IF(A201&lt;=$D$74,0,IF(AND(A201&gt;=$D$74,A201&lt;=$D$76),2*(((A201-$D$74)/($D$75-$D$74))^2),IF(AND(A201&gt;=$D$76,A201&lt;=$D$75),1-2*((($D$75-A201)/($D$75-$D$74))^2),1)))</f>
        <v>1</v>
      </c>
      <c r="U201" s="4" t="n">
        <f aca="false">IF(A201&lt;=$D$89,1,IF(AND(A201&gt;=$D$89,A201&lt;=$D$91),1-2*(((A201-$D$89)/($D$90-$D$89))^2),IF(AND(A201&gt;=$D$91,A201&lt;=$D$90),2*((($D$90-A201)/($D$90-$D$89))^2),0)))</f>
        <v>0</v>
      </c>
    </row>
    <row r="202" customFormat="false" ht="14.25" hidden="false" customHeight="false" outlineLevel="0" collapsed="false">
      <c r="A202" s="4" t="n">
        <v>20</v>
      </c>
      <c r="O202" s="4" t="n">
        <f aca="false">IF(OR((A202&lt;=$D$3),(A202&gt;=$D$5)),0,IF(A202=$D$4,1,IF(AND((A202&gt;$D$3),(A202&lt;$D$4)),((A202-$D$3)/($D$4-$D$3)),((A202-$D$5)/($D$4-$D$5)))))</f>
        <v>0</v>
      </c>
      <c r="P202" s="4" t="n">
        <f aca="false">IF(AND((A202&gt;=$D$17),(A202&lt;=$D$18)),1,IF(AND((A202&gt;$D$16),(A202&lt;$D$17)),((A202-$D$16)/($D$17-$D$16)),IF(AND((A202&gt;$D$18),(A202&lt;$D$19)),((A202-$D$19)/($D$18-$D$19)),0)))</f>
        <v>0</v>
      </c>
      <c r="Q202" s="4" t="n">
        <f aca="false">EXP(-(((A202-$D$32)^2)/(2*$D$33^2)))</f>
        <v>0.135335283236613</v>
      </c>
      <c r="R202" s="4" t="n">
        <f aca="false">1/(1+ABS((A202-$D$48)/$D$46)^(2*$D$47))</f>
        <v>0.000305636834260345</v>
      </c>
      <c r="S202" s="4" t="n">
        <f aca="false">1/(1+EXP(-$D$60*(A202-$D$61)))</f>
        <v>1</v>
      </c>
      <c r="T202" s="4" t="n">
        <f aca="false">IF(A202&lt;=$D$74,0,IF(AND(A202&gt;=$D$74,A202&lt;=$D$76),2*(((A202-$D$74)/($D$75-$D$74))^2),IF(AND(A202&gt;=$D$76,A202&lt;=$D$75),1-2*((($D$75-A202)/($D$75-$D$74))^2),1)))</f>
        <v>1</v>
      </c>
      <c r="U202" s="4" t="n">
        <f aca="false">IF(A202&lt;=$D$89,1,IF(AND(A202&gt;=$D$89,A202&lt;=$D$91),1-2*(((A202-$D$89)/($D$90-$D$89))^2),IF(AND(A202&gt;=$D$91,A202&lt;=$D$90),2*((($D$90-A202)/($D$90-$D$89))^2),0)))</f>
        <v>0</v>
      </c>
    </row>
  </sheetData>
  <mergeCells count="7">
    <mergeCell ref="C2:D2"/>
    <mergeCell ref="C15:D15"/>
    <mergeCell ref="C31:D31"/>
    <mergeCell ref="C45:D45"/>
    <mergeCell ref="C59:D59"/>
    <mergeCell ref="C73:D73"/>
    <mergeCell ref="C88:D88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202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D3" activeCellId="0" sqref="D3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4" min="3" style="0" width="22.22"/>
    <col collapsed="false" customWidth="true" hidden="false" outlineLevel="0" max="16" min="15" style="7" width="16.44"/>
    <col collapsed="false" customWidth="true" hidden="false" outlineLevel="0" max="17" min="17" style="7" width="10.21"/>
    <col collapsed="false" customWidth="true" hidden="false" outlineLevel="0" max="18" min="18" style="7" width="12.11"/>
    <col collapsed="false" customWidth="true" hidden="false" outlineLevel="0" max="19" min="19" style="7" width="11.89"/>
    <col collapsed="false" customWidth="true" hidden="false" outlineLevel="0" max="20" min="20" style="7" width="9.11"/>
    <col collapsed="false" customWidth="true" hidden="false" outlineLevel="0" max="22" min="22" style="0" width="12"/>
    <col collapsed="false" customWidth="true" hidden="false" outlineLevel="0" max="23" min="23" style="0" width="8.56"/>
    <col collapsed="false" customWidth="true" hidden="false" outlineLevel="0" max="41" min="41" style="7" width="16.44"/>
    <col collapsed="false" customWidth="true" hidden="false" outlineLevel="0" max="42" min="42" style="7" width="14.88"/>
    <col collapsed="false" customWidth="true" hidden="false" outlineLevel="0" max="43" min="43" style="7" width="9.11"/>
    <col collapsed="false" customWidth="true" hidden="false" outlineLevel="0" max="44" min="44" style="0" width="11.67"/>
    <col collapsed="false" customWidth="true" hidden="false" outlineLevel="0" max="45" min="45" style="0" width="12"/>
  </cols>
  <sheetData>
    <row r="1" customFormat="false" ht="28.35" hidden="false" customHeight="false" outlineLevel="0" collapsed="false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customFormat="false" ht="14.9" hidden="false" customHeight="false" outlineLevel="0" collapsed="false">
      <c r="A2" s="4" t="n">
        <v>0</v>
      </c>
      <c r="B2" s="5"/>
      <c r="C2" s="6" t="s">
        <v>12</v>
      </c>
      <c r="D2" s="6"/>
      <c r="O2" s="4" t="n">
        <f aca="false">IF(AND((A2&gt;=$D$4),(A2&lt;=$D$5)),1,IF(AND((A2&gt;$D$3),(A2&lt;$D$4)),((A2-$D$3)/($D$4-$D$3)),IF(AND((A2&gt;$D$5),(A2&lt;$D$6)),((A2-$D$6)/($D$5-$D$6)),0)))</f>
        <v>0</v>
      </c>
      <c r="P2" s="4" t="n">
        <f aca="false">1/(1+ABS((A2-$D$19)/$D$17)^(2*$D$18))</f>
        <v>0.00152012454369995</v>
      </c>
      <c r="R2" s="4" t="n">
        <f aca="false">MAX(O2,P2)</f>
        <v>0.00152012454369995</v>
      </c>
      <c r="S2" s="4" t="n">
        <f aca="false">MIN(O2,P2)</f>
        <v>0</v>
      </c>
      <c r="T2" s="4" t="n">
        <f aca="false">1-O2</f>
        <v>1</v>
      </c>
      <c r="U2" s="4" t="n">
        <f aca="false">MIN(O2,1-P2)</f>
        <v>0</v>
      </c>
      <c r="V2" s="11" t="n">
        <f aca="false">MAX(MIN(1-O2,P2),MIN(O2,1-P2))</f>
        <v>0.00152012454369995</v>
      </c>
      <c r="W2" s="12" t="n">
        <f aca="false">MIN(O2,1-O2)</f>
        <v>0</v>
      </c>
      <c r="X2" s="12" t="n">
        <f aca="false">MAX(O2,1-O2)</f>
        <v>1</v>
      </c>
      <c r="AO2" s="13" t="n">
        <f aca="false">O2*P2</f>
        <v>0</v>
      </c>
      <c r="AP2" s="13" t="n">
        <f aca="false">AO2/MAX($AO$2:$AO$202)</f>
        <v>0</v>
      </c>
      <c r="AQ2" s="13" t="n">
        <f aca="false">O2+P2-O2*P2</f>
        <v>0.00152012454369995</v>
      </c>
      <c r="AR2" s="13" t="n">
        <f aca="false">O2^2</f>
        <v>0</v>
      </c>
      <c r="AS2" s="14" t="n">
        <f aca="false">O2^(1/2)</f>
        <v>0</v>
      </c>
    </row>
    <row r="3" customFormat="false" ht="14.9" hidden="false" customHeight="false" outlineLevel="0" collapsed="false">
      <c r="A3" s="4" t="n">
        <v>0.1</v>
      </c>
      <c r="B3" s="5"/>
      <c r="C3" s="4" t="s">
        <v>9</v>
      </c>
      <c r="D3" s="4" t="n">
        <v>2</v>
      </c>
      <c r="O3" s="4" t="n">
        <f aca="false">IF(AND((A3&gt;=$D$4),(A3&lt;=$D$5)),1,IF(AND((A3&gt;$D$3),(A3&lt;$D$4)),((A3-$D$3)/($D$4-$D$3)),IF(AND((A3&gt;$D$5),(A3&lt;$D$6)),((A3-$D$6)/($D$5-$D$6)),0)))</f>
        <v>0</v>
      </c>
      <c r="P3" s="4" t="n">
        <f aca="false">1/(1+ABS((A3-$D$19)/$D$17)^(2*$D$18))</f>
        <v>0.00166202468126005</v>
      </c>
      <c r="R3" s="4" t="n">
        <f aca="false">MAX(O3,P3)</f>
        <v>0.00166202468126005</v>
      </c>
      <c r="S3" s="4" t="n">
        <f aca="false">MIN(O3,P3)</f>
        <v>0</v>
      </c>
      <c r="T3" s="4" t="n">
        <f aca="false">1-O3</f>
        <v>1</v>
      </c>
      <c r="U3" s="4" t="n">
        <f aca="false">MIN(O3,1-P3)</f>
        <v>0</v>
      </c>
      <c r="V3" s="11" t="n">
        <f aca="false">MAX(MIN(1-O3,P3),MIN(O3,1-P3))</f>
        <v>0.00166202468126005</v>
      </c>
      <c r="W3" s="12" t="n">
        <f aca="false">MIN(O3,1-O3)</f>
        <v>0</v>
      </c>
      <c r="X3" s="12" t="n">
        <f aca="false">MAX(O3,1-O3)</f>
        <v>1</v>
      </c>
      <c r="AO3" s="13" t="n">
        <f aca="false">O3*P3</f>
        <v>0</v>
      </c>
      <c r="AP3" s="13" t="n">
        <f aca="false">AO3/MAX($AO$2:$AO$202)</f>
        <v>0</v>
      </c>
      <c r="AQ3" s="13" t="n">
        <f aca="false">O3+P3-O3*P3</f>
        <v>0.00166202468126005</v>
      </c>
      <c r="AR3" s="13" t="n">
        <f aca="false">O3^2</f>
        <v>0</v>
      </c>
      <c r="AS3" s="14" t="n">
        <f aca="false">O3^(1/2)</f>
        <v>0</v>
      </c>
    </row>
    <row r="4" customFormat="false" ht="14.9" hidden="false" customHeight="false" outlineLevel="0" collapsed="false">
      <c r="A4" s="4" t="n">
        <v>0.2</v>
      </c>
      <c r="B4" s="5"/>
      <c r="C4" s="4" t="s">
        <v>10</v>
      </c>
      <c r="D4" s="4" t="n">
        <v>9</v>
      </c>
      <c r="O4" s="4" t="n">
        <f aca="false">IF(AND((A4&gt;=$D$4),(A4&lt;=$D$5)),1,IF(AND((A4&gt;$D$3),(A4&lt;$D$4)),((A4-$D$3)/($D$4-$D$3)),IF(AND((A4&gt;$D$5),(A4&lt;$D$6)),((A4-$D$6)/($D$5-$D$6)),0)))</f>
        <v>0</v>
      </c>
      <c r="P4" s="4" t="n">
        <f aca="false">1/(1+ABS((A4-$D$19)/$D$17)^(2*$D$18))</f>
        <v>0.00181897973725723</v>
      </c>
      <c r="R4" s="4" t="n">
        <f aca="false">MAX(O4,P4)</f>
        <v>0.00181897973725723</v>
      </c>
      <c r="S4" s="4" t="n">
        <f aca="false">MIN(O4,P4)</f>
        <v>0</v>
      </c>
      <c r="T4" s="4" t="n">
        <f aca="false">1-O4</f>
        <v>1</v>
      </c>
      <c r="U4" s="4" t="n">
        <f aca="false">MIN(O4,1-P4)</f>
        <v>0</v>
      </c>
      <c r="V4" s="11" t="n">
        <f aca="false">MAX(MIN(1-O4,P4),MIN(O4,1-P4))</f>
        <v>0.00181897973725723</v>
      </c>
      <c r="W4" s="12" t="n">
        <f aca="false">MIN(O4,1-O4)</f>
        <v>0</v>
      </c>
      <c r="X4" s="12" t="n">
        <f aca="false">MAX(O4,1-O4)</f>
        <v>1</v>
      </c>
      <c r="AO4" s="13" t="n">
        <f aca="false">O4*P4</f>
        <v>0</v>
      </c>
      <c r="AP4" s="13" t="n">
        <f aca="false">AO4/MAX($AO$2:$AO$202)</f>
        <v>0</v>
      </c>
      <c r="AQ4" s="13" t="n">
        <f aca="false">O4+P4-O4*P4</f>
        <v>0.00181897973725723</v>
      </c>
      <c r="AR4" s="13" t="n">
        <f aca="false">O4^2</f>
        <v>0</v>
      </c>
      <c r="AS4" s="14" t="n">
        <f aca="false">O4^(1/2)</f>
        <v>0</v>
      </c>
    </row>
    <row r="5" customFormat="false" ht="14.9" hidden="false" customHeight="false" outlineLevel="0" collapsed="false">
      <c r="A5" s="4" t="n">
        <v>0.3</v>
      </c>
      <c r="B5" s="5"/>
      <c r="C5" s="4" t="s">
        <v>11</v>
      </c>
      <c r="D5" s="4" t="n">
        <v>12</v>
      </c>
      <c r="O5" s="4" t="n">
        <f aca="false">IF(AND((A5&gt;=$D$4),(A5&lt;=$D$5)),1,IF(AND((A5&gt;$D$3),(A5&lt;$D$4)),((A5-$D$3)/($D$4-$D$3)),IF(AND((A5&gt;$D$5),(A5&lt;$D$6)),((A5-$D$6)/($D$5-$D$6)),0)))</f>
        <v>0</v>
      </c>
      <c r="P5" s="4" t="n">
        <f aca="false">1/(1+ABS((A5-$D$19)/$D$17)^(2*$D$18))</f>
        <v>0.00199278108518121</v>
      </c>
      <c r="R5" s="4" t="n">
        <f aca="false">MAX(O5,P5)</f>
        <v>0.00199278108518121</v>
      </c>
      <c r="S5" s="4" t="n">
        <f aca="false">MIN(O5,P5)</f>
        <v>0</v>
      </c>
      <c r="T5" s="4" t="n">
        <f aca="false">1-O5</f>
        <v>1</v>
      </c>
      <c r="U5" s="4" t="n">
        <f aca="false">MIN(O5,1-P5)</f>
        <v>0</v>
      </c>
      <c r="V5" s="11" t="n">
        <f aca="false">MAX(MIN(1-O5,P5),MIN(O5,1-P5))</f>
        <v>0.00199278108518121</v>
      </c>
      <c r="W5" s="12" t="n">
        <f aca="false">MIN(O5,1-O5)</f>
        <v>0</v>
      </c>
      <c r="X5" s="12" t="n">
        <f aca="false">MAX(O5,1-O5)</f>
        <v>1</v>
      </c>
      <c r="AO5" s="13" t="n">
        <f aca="false">O5*P5</f>
        <v>0</v>
      </c>
      <c r="AP5" s="13" t="n">
        <f aca="false">AO5/MAX($AO$2:$AO$202)</f>
        <v>0</v>
      </c>
      <c r="AQ5" s="13" t="n">
        <f aca="false">O5+P5-O5*P5</f>
        <v>0.00199278108518121</v>
      </c>
      <c r="AR5" s="13" t="n">
        <f aca="false">O5^2</f>
        <v>0</v>
      </c>
      <c r="AS5" s="14" t="n">
        <f aca="false">O5^(1/2)</f>
        <v>0</v>
      </c>
    </row>
    <row r="6" customFormat="false" ht="14.9" hidden="false" customHeight="false" outlineLevel="0" collapsed="false">
      <c r="A6" s="4" t="n">
        <v>0.4</v>
      </c>
      <c r="C6" s="4" t="s">
        <v>13</v>
      </c>
      <c r="D6" s="4" t="n">
        <v>17</v>
      </c>
      <c r="O6" s="4" t="n">
        <f aca="false">IF(AND((A6&gt;=$D$4),(A6&lt;=$D$5)),1,IF(AND((A6&gt;$D$3),(A6&lt;$D$4)),((A6-$D$3)/($D$4-$D$3)),IF(AND((A6&gt;$D$5),(A6&lt;$D$6)),((A6-$D$6)/($D$5-$D$6)),0)))</f>
        <v>0</v>
      </c>
      <c r="P6" s="4" t="n">
        <f aca="false">1/(1+ABS((A6-$D$19)/$D$17)^(2*$D$18))</f>
        <v>0.002185456418354</v>
      </c>
      <c r="R6" s="4" t="n">
        <f aca="false">MAX(O6,P6)</f>
        <v>0.002185456418354</v>
      </c>
      <c r="S6" s="4" t="n">
        <f aca="false">MIN(O6,P6)</f>
        <v>0</v>
      </c>
      <c r="T6" s="4" t="n">
        <f aca="false">1-O6</f>
        <v>1</v>
      </c>
      <c r="U6" s="4" t="n">
        <f aca="false">MIN(O6,1-P6)</f>
        <v>0</v>
      </c>
      <c r="V6" s="11" t="n">
        <f aca="false">MAX(MIN(1-O6,P6),MIN(O6,1-P6))</f>
        <v>0.002185456418354</v>
      </c>
      <c r="W6" s="12" t="n">
        <f aca="false">MIN(O6,1-O6)</f>
        <v>0</v>
      </c>
      <c r="X6" s="12" t="n">
        <f aca="false">MAX(O6,1-O6)</f>
        <v>1</v>
      </c>
      <c r="AO6" s="13" t="n">
        <f aca="false">O6*P6</f>
        <v>0</v>
      </c>
      <c r="AP6" s="13" t="n">
        <f aca="false">AO6/MAX($AO$2:$AO$202)</f>
        <v>0</v>
      </c>
      <c r="AQ6" s="13" t="n">
        <f aca="false">O6+P6-O6*P6</f>
        <v>0.002185456418354</v>
      </c>
      <c r="AR6" s="13" t="n">
        <f aca="false">O6^2</f>
        <v>0</v>
      </c>
      <c r="AS6" s="14" t="n">
        <f aca="false">O6^(1/2)</f>
        <v>0</v>
      </c>
    </row>
    <row r="7" customFormat="false" ht="14.9" hidden="false" customHeight="false" outlineLevel="0" collapsed="false">
      <c r="A7" s="4" t="n">
        <v>0.5</v>
      </c>
      <c r="O7" s="4" t="n">
        <f aca="false">IF(AND((A7&gt;=$D$4),(A7&lt;=$D$5)),1,IF(AND((A7&gt;$D$3),(A7&lt;$D$4)),((A7-$D$3)/($D$4-$D$3)),IF(AND((A7&gt;$D$5),(A7&lt;$D$6)),((A7-$D$6)/($D$5-$D$6)),0)))</f>
        <v>0</v>
      </c>
      <c r="P7" s="4" t="n">
        <f aca="false">1/(1+ABS((A7-$D$19)/$D$17)^(2*$D$18))</f>
        <v>0.00239930394670334</v>
      </c>
      <c r="R7" s="4" t="n">
        <f aca="false">MAX(O7,P7)</f>
        <v>0.00239930394670334</v>
      </c>
      <c r="S7" s="4" t="n">
        <f aca="false">MIN(O7,P7)</f>
        <v>0</v>
      </c>
      <c r="T7" s="4" t="n">
        <f aca="false">1-O7</f>
        <v>1</v>
      </c>
      <c r="U7" s="4" t="n">
        <f aca="false">MIN(O7,1-P7)</f>
        <v>0</v>
      </c>
      <c r="V7" s="11" t="n">
        <f aca="false">MAX(MIN(1-O7,P7),MIN(O7,1-P7))</f>
        <v>0.00239930394670334</v>
      </c>
      <c r="W7" s="12" t="n">
        <f aca="false">MIN(O7,1-O7)</f>
        <v>0</v>
      </c>
      <c r="X7" s="12" t="n">
        <f aca="false">MAX(O7,1-O7)</f>
        <v>1</v>
      </c>
      <c r="AO7" s="13" t="n">
        <f aca="false">O7*P7</f>
        <v>0</v>
      </c>
      <c r="AP7" s="13" t="n">
        <f aca="false">AO7/MAX($AO$2:$AO$202)</f>
        <v>0</v>
      </c>
      <c r="AQ7" s="13" t="n">
        <f aca="false">O7+P7-O7*P7</f>
        <v>0.00239930394670334</v>
      </c>
      <c r="AR7" s="13" t="n">
        <f aca="false">O7^2</f>
        <v>0</v>
      </c>
      <c r="AS7" s="14" t="n">
        <f aca="false">O7^(1/2)</f>
        <v>0</v>
      </c>
    </row>
    <row r="8" customFormat="false" ht="14.9" hidden="false" customHeight="false" outlineLevel="0" collapsed="false">
      <c r="A8" s="4" t="n">
        <v>0.6</v>
      </c>
      <c r="O8" s="4" t="n">
        <f aca="false">IF(AND((A8&gt;=$D$4),(A8&lt;=$D$5)),1,IF(AND((A8&gt;$D$3),(A8&lt;$D$4)),((A8-$D$3)/($D$4-$D$3)),IF(AND((A8&gt;$D$5),(A8&lt;$D$6)),((A8-$D$6)/($D$5-$D$6)),0)))</f>
        <v>0</v>
      </c>
      <c r="P8" s="4" t="n">
        <f aca="false">1/(1+ABS((A8-$D$19)/$D$17)^(2*$D$18))</f>
        <v>0.00263693196359661</v>
      </c>
      <c r="R8" s="4" t="n">
        <f aca="false">MAX(O8,P8)</f>
        <v>0.00263693196359661</v>
      </c>
      <c r="S8" s="4" t="n">
        <f aca="false">MIN(O8,P8)</f>
        <v>0</v>
      </c>
      <c r="T8" s="4" t="n">
        <f aca="false">1-O8</f>
        <v>1</v>
      </c>
      <c r="U8" s="4" t="n">
        <f aca="false">MIN(O8,1-P8)</f>
        <v>0</v>
      </c>
      <c r="V8" s="11" t="n">
        <f aca="false">MAX(MIN(1-O8,P8),MIN(O8,1-P8))</f>
        <v>0.00263693196359661</v>
      </c>
      <c r="W8" s="12" t="n">
        <f aca="false">MIN(O8,1-O8)</f>
        <v>0</v>
      </c>
      <c r="X8" s="12" t="n">
        <f aca="false">MAX(O8,1-O8)</f>
        <v>1</v>
      </c>
      <c r="AO8" s="13" t="n">
        <f aca="false">O8*P8</f>
        <v>0</v>
      </c>
      <c r="AP8" s="13" t="n">
        <f aca="false">AO8/MAX($AO$2:$AO$202)</f>
        <v>0</v>
      </c>
      <c r="AQ8" s="13" t="n">
        <f aca="false">O8+P8-O8*P8</f>
        <v>0.00263693196359661</v>
      </c>
      <c r="AR8" s="13" t="n">
        <f aca="false">O8^2</f>
        <v>0</v>
      </c>
      <c r="AS8" s="14" t="n">
        <f aca="false">O8^(1/2)</f>
        <v>0</v>
      </c>
    </row>
    <row r="9" customFormat="false" ht="14.9" hidden="false" customHeight="false" outlineLevel="0" collapsed="false">
      <c r="A9" s="4" t="n">
        <v>0.7</v>
      </c>
      <c r="O9" s="4" t="n">
        <f aca="false">IF(AND((A9&gt;=$D$4),(A9&lt;=$D$5)),1,IF(AND((A9&gt;$D$3),(A9&lt;$D$4)),((a9d11-$D$3)/($D$4-$D$3)),IF(AND((A9&gt;$D$5),(A9&lt;$D$6)),((A9-$D$6)/($D$5-$D$6)),0)))</f>
        <v>0</v>
      </c>
      <c r="P9" s="4" t="n">
        <f aca="false">1/(1+ABS((A9-$D$19)/$D$17)^(2*$D$18))</f>
        <v>0.00290130468700203</v>
      </c>
      <c r="R9" s="4" t="n">
        <f aca="false">MAX(O9,P9)</f>
        <v>0.00290130468700203</v>
      </c>
      <c r="S9" s="4" t="n">
        <f aca="false">MIN(O9,P9)</f>
        <v>0</v>
      </c>
      <c r="T9" s="4" t="n">
        <f aca="false">1-O9</f>
        <v>1</v>
      </c>
      <c r="U9" s="4" t="n">
        <f aca="false">MIN(O9,1-P9)</f>
        <v>0</v>
      </c>
      <c r="V9" s="11" t="n">
        <f aca="false">MAX(MIN(1-O9,P9),MIN(O9,1-P9))</f>
        <v>0.00290130468700203</v>
      </c>
      <c r="W9" s="12" t="n">
        <f aca="false">MIN(O9,1-O9)</f>
        <v>0</v>
      </c>
      <c r="X9" s="12" t="n">
        <f aca="false">MAX(O9,1-O9)</f>
        <v>1</v>
      </c>
      <c r="AO9" s="13" t="n">
        <f aca="false">O9*P9</f>
        <v>0</v>
      </c>
      <c r="AP9" s="13" t="n">
        <f aca="false">AO9/MAX($AO$2:$AO$202)</f>
        <v>0</v>
      </c>
      <c r="AQ9" s="13" t="n">
        <f aca="false">O9+P9-O9*P9</f>
        <v>0.00290130468700203</v>
      </c>
      <c r="AR9" s="13" t="n">
        <f aca="false">O9^2</f>
        <v>0</v>
      </c>
      <c r="AS9" s="14" t="n">
        <f aca="false">O9^(1/2)</f>
        <v>0</v>
      </c>
    </row>
    <row r="10" customFormat="false" ht="14.9" hidden="false" customHeight="false" outlineLevel="0" collapsed="false">
      <c r="A10" s="4" t="n">
        <v>0.8</v>
      </c>
      <c r="O10" s="4" t="n">
        <f aca="false">IF(AND((A10&gt;=$D$4),(A10&lt;=$D$5)),1,IF(AND((A10&gt;$D$3),(A10&lt;$D$4)),((A10-$D$3)/($D$4-$D$3)),IF(AND((A10&gt;$D$5),(A10&lt;$D$6)),((A10-$D$6)/($D$5-$D$6)),0)))</f>
        <v>0</v>
      </c>
      <c r="P10" s="4" t="n">
        <f aca="false">1/(1+ABS((A10-$D$19)/$D$17)^(2*$D$18))</f>
        <v>0.00319579544009615</v>
      </c>
      <c r="R10" s="4" t="n">
        <f aca="false">MAX(O10,P10)</f>
        <v>0.00319579544009615</v>
      </c>
      <c r="S10" s="4" t="n">
        <f aca="false">MIN(O10,P10)</f>
        <v>0</v>
      </c>
      <c r="T10" s="4" t="n">
        <f aca="false">1-O10</f>
        <v>1</v>
      </c>
      <c r="U10" s="4" t="n">
        <f aca="false">MIN(O10,1-P10)</f>
        <v>0</v>
      </c>
      <c r="V10" s="11" t="n">
        <f aca="false">MAX(MIN(1-O10,P10),MIN(O10,1-P10))</f>
        <v>0.00319579544009615</v>
      </c>
      <c r="W10" s="12" t="n">
        <f aca="false">MIN(O10,1-O10)</f>
        <v>0</v>
      </c>
      <c r="X10" s="12" t="n">
        <f aca="false">MAX(O10,1-O10)</f>
        <v>1</v>
      </c>
      <c r="AO10" s="13" t="n">
        <f aca="false">O10*P10</f>
        <v>0</v>
      </c>
      <c r="AP10" s="13" t="n">
        <f aca="false">AO10/MAX($AO$2:$AO$202)</f>
        <v>0</v>
      </c>
      <c r="AQ10" s="13" t="n">
        <f aca="false">O10+P10-O10*P10</f>
        <v>0.00319579544009615</v>
      </c>
      <c r="AR10" s="13" t="n">
        <f aca="false">O10^2</f>
        <v>0</v>
      </c>
      <c r="AS10" s="14" t="n">
        <f aca="false">O10^(1/2)</f>
        <v>0</v>
      </c>
    </row>
    <row r="11" customFormat="false" ht="14.9" hidden="false" customHeight="false" outlineLevel="0" collapsed="false">
      <c r="A11" s="4" t="n">
        <v>0.9</v>
      </c>
      <c r="O11" s="4" t="n">
        <f aca="false">IF(AND((A11&gt;=$D$4),(A11&lt;=$D$5)),1,IF(AND((A11&gt;$D$3),(A11&lt;$D$4)),((A11-$D$3)/($D$4-$D$3)),IF(AND((A11&gt;$D$5),(A11&lt;$D$6)),((A11-$D$6)/($D$5-$D$6)),0)))</f>
        <v>0</v>
      </c>
      <c r="P11" s="4" t="n">
        <f aca="false">1/(1+ABS((A11-$D$19)/$D$17)^(2*$D$18))</f>
        <v>0.00352424842686474</v>
      </c>
      <c r="R11" s="4" t="n">
        <f aca="false">MAX(O11,P11)</f>
        <v>0.00352424842686474</v>
      </c>
      <c r="S11" s="4" t="n">
        <f aca="false">MIN(O11,P11)</f>
        <v>0</v>
      </c>
      <c r="T11" s="4" t="n">
        <f aca="false">1-O11</f>
        <v>1</v>
      </c>
      <c r="U11" s="4" t="n">
        <f aca="false">MIN(O11,1-P11)</f>
        <v>0</v>
      </c>
      <c r="V11" s="11" t="n">
        <f aca="false">MAX(MIN(1-O11,P11),MIN(O11,1-P11))</f>
        <v>0.00352424842686474</v>
      </c>
      <c r="W11" s="12" t="n">
        <f aca="false">MIN(O11,1-O11)</f>
        <v>0</v>
      </c>
      <c r="X11" s="12" t="n">
        <f aca="false">MAX(O11,1-O11)</f>
        <v>1</v>
      </c>
      <c r="AO11" s="13" t="n">
        <f aca="false">O11*P11</f>
        <v>0</v>
      </c>
      <c r="AP11" s="13" t="n">
        <f aca="false">AO11/MAX($AO$2:$AO$202)</f>
        <v>0</v>
      </c>
      <c r="AQ11" s="13" t="n">
        <f aca="false">O11+P11-O11*P11</f>
        <v>0.00352424842686474</v>
      </c>
      <c r="AR11" s="13" t="n">
        <f aca="false">O11^2</f>
        <v>0</v>
      </c>
      <c r="AS11" s="14" t="n">
        <f aca="false">O11^(1/2)</f>
        <v>0</v>
      </c>
    </row>
    <row r="12" customFormat="false" ht="14.9" hidden="false" customHeight="false" outlineLevel="0" collapsed="false">
      <c r="A12" s="4" t="n">
        <v>1</v>
      </c>
      <c r="O12" s="4" t="n">
        <f aca="false">IF(AND((A12&gt;=$D$4),(A12&lt;=$D$5)),1,IF(AND((A12&gt;$D$3),(A12&lt;$D$4)),((A12-$D$3)/($D$4-$D$3)),IF(AND((A12&gt;$D$5),(A12&lt;$D$6)),((A12-$D$6)/($D$5-$D$6)),0)))</f>
        <v>0</v>
      </c>
      <c r="P12" s="4" t="n">
        <f aca="false">1/(1+ABS((A12-$D$19)/$D$17)^(2*$D$18))</f>
        <v>0.00389105058365759</v>
      </c>
      <c r="R12" s="4" t="n">
        <f aca="false">MAX(O12,P12)</f>
        <v>0.00389105058365759</v>
      </c>
      <c r="S12" s="4" t="n">
        <f aca="false">MIN(O12,P12)</f>
        <v>0</v>
      </c>
      <c r="T12" s="4" t="n">
        <f aca="false">1-O12</f>
        <v>1</v>
      </c>
      <c r="U12" s="4" t="n">
        <f aca="false">MIN(O12,1-P12)</f>
        <v>0</v>
      </c>
      <c r="V12" s="11" t="n">
        <f aca="false">MAX(MIN(1-O12,P12),MIN(O12,1-P12))</f>
        <v>0.00389105058365759</v>
      </c>
      <c r="W12" s="12" t="n">
        <f aca="false">MIN(O12,1-O12)</f>
        <v>0</v>
      </c>
      <c r="X12" s="12" t="n">
        <f aca="false">MAX(O12,1-O12)</f>
        <v>1</v>
      </c>
      <c r="AO12" s="13" t="n">
        <f aca="false">O12*P12</f>
        <v>0</v>
      </c>
      <c r="AP12" s="13" t="n">
        <f aca="false">AO12/MAX($AO$2:$AO$202)</f>
        <v>0</v>
      </c>
      <c r="AQ12" s="13" t="n">
        <f aca="false">O12+P12-O12*P12</f>
        <v>0.00389105058365759</v>
      </c>
      <c r="AR12" s="13" t="n">
        <f aca="false">O12^2</f>
        <v>0</v>
      </c>
      <c r="AS12" s="14" t="n">
        <f aca="false">O12^(1/2)</f>
        <v>0</v>
      </c>
    </row>
    <row r="13" customFormat="false" ht="14.9" hidden="false" customHeight="false" outlineLevel="0" collapsed="false">
      <c r="A13" s="4" t="n">
        <v>1.1</v>
      </c>
      <c r="O13" s="4" t="n">
        <f aca="false">IF(AND((A13&gt;=$D$4),(A13&lt;=$D$5)),1,IF(AND((A13&gt;$D$3),(A13&lt;$D$4)),((A13-$D$3)/($D$4-$D$3)),IF(AND((A13&gt;$D$5),(A13&lt;$D$6)),((A13-$D$6)/($D$5-$D$6)),0)))</f>
        <v>0</v>
      </c>
      <c r="P13" s="4" t="n">
        <f aca="false">1/(1+ABS((A13-$D$19)/$D$17)^(2*$D$18))</f>
        <v>0.00430121525436983</v>
      </c>
      <c r="R13" s="4" t="n">
        <f aca="false">MAX(O13,P13)</f>
        <v>0.00430121525436983</v>
      </c>
      <c r="S13" s="4" t="n">
        <f aca="false">MIN(O13,P13)</f>
        <v>0</v>
      </c>
      <c r="T13" s="4" t="n">
        <f aca="false">1-O13</f>
        <v>1</v>
      </c>
      <c r="U13" s="4" t="n">
        <f aca="false">MIN(O13,1-P13)</f>
        <v>0</v>
      </c>
      <c r="V13" s="11" t="n">
        <f aca="false">MAX(MIN(1-O13,P13),MIN(O13,1-P13))</f>
        <v>0.00430121525436983</v>
      </c>
      <c r="W13" s="12" t="n">
        <f aca="false">MIN(O13,1-O13)</f>
        <v>0</v>
      </c>
      <c r="X13" s="12" t="n">
        <f aca="false">MAX(O13,1-O13)</f>
        <v>1</v>
      </c>
      <c r="AO13" s="13" t="n">
        <f aca="false">O13*P13</f>
        <v>0</v>
      </c>
      <c r="AP13" s="13" t="n">
        <f aca="false">AO13/MAX($AO$2:$AO$202)</f>
        <v>0</v>
      </c>
      <c r="AQ13" s="13" t="n">
        <f aca="false">O13+P13-O13*P13</f>
        <v>0.00430121525436983</v>
      </c>
      <c r="AR13" s="13" t="n">
        <f aca="false">O13^2</f>
        <v>0</v>
      </c>
      <c r="AS13" s="14" t="n">
        <f aca="false">O13^(1/2)</f>
        <v>0</v>
      </c>
    </row>
    <row r="14" customFormat="false" ht="14.9" hidden="false" customHeight="false" outlineLevel="0" collapsed="false">
      <c r="A14" s="4" t="n">
        <v>1.2</v>
      </c>
      <c r="C14" s="2"/>
      <c r="D14" s="2"/>
      <c r="O14" s="4" t="n">
        <f aca="false">IF(AND((A14&gt;=$D$4),(A14&lt;=$D$5)),1,IF(AND((A14&gt;$D$3),(A14&lt;$D$4)),((A14-$D$3)/($D$4-$D$3)),IF(AND((A14&gt;$D$5),(A14&lt;$D$6)),((A14-$D$6)/($D$5-$D$6)),0)))</f>
        <v>0</v>
      </c>
      <c r="P14" s="4" t="n">
        <f aca="false">1/(1+ABS((A14-$D$19)/$D$17)^(2*$D$18))</f>
        <v>0.00476047975224407</v>
      </c>
      <c r="R14" s="4" t="n">
        <f aca="false">MAX(O14,P14)</f>
        <v>0.00476047975224407</v>
      </c>
      <c r="S14" s="4" t="n">
        <f aca="false">MIN(O14,P14)</f>
        <v>0</v>
      </c>
      <c r="T14" s="4" t="n">
        <f aca="false">1-O14</f>
        <v>1</v>
      </c>
      <c r="U14" s="4" t="n">
        <f aca="false">MIN(O14,1-P14)</f>
        <v>0</v>
      </c>
      <c r="V14" s="11" t="n">
        <f aca="false">MAX(MIN(1-O14,P14),MIN(O14,1-P14))</f>
        <v>0.00476047975224407</v>
      </c>
      <c r="W14" s="12" t="n">
        <f aca="false">MIN(O14,1-O14)</f>
        <v>0</v>
      </c>
      <c r="X14" s="12" t="n">
        <f aca="false">MAX(O14,1-O14)</f>
        <v>1</v>
      </c>
      <c r="AO14" s="13" t="n">
        <f aca="false">O14*P14</f>
        <v>0</v>
      </c>
      <c r="AP14" s="13" t="n">
        <f aca="false">AO14/MAX($AO$2:$AO$202)</f>
        <v>0</v>
      </c>
      <c r="AQ14" s="13" t="n">
        <f aca="false">O14+P14-O14*P14</f>
        <v>0.00476047975224407</v>
      </c>
      <c r="AR14" s="13" t="n">
        <f aca="false">O14^2</f>
        <v>0</v>
      </c>
      <c r="AS14" s="14" t="n">
        <f aca="false">O14^(1/2)</f>
        <v>0</v>
      </c>
    </row>
    <row r="15" customFormat="false" ht="14.9" hidden="false" customHeight="false" outlineLevel="0" collapsed="false">
      <c r="A15" s="4" t="n">
        <v>1.3</v>
      </c>
      <c r="B15" s="5"/>
      <c r="O15" s="4" t="n">
        <f aca="false">IF(AND((A15&gt;=$D$4),(A15&lt;=$D$5)),1,IF(AND((A15&gt;$D$3),(A15&lt;$D$4)),((A15-$D$3)/($D$4-$D$3)),IF(AND((A15&gt;$D$5),(A15&lt;$D$6)),((A15-$D$6)/($D$5-$D$6)),0)))</f>
        <v>0</v>
      </c>
      <c r="P15" s="4" t="n">
        <f aca="false">1/(1+ABS((A15-$D$19)/$D$17)^(2*$D$18))</f>
        <v>0.00527541924359968</v>
      </c>
      <c r="R15" s="4" t="n">
        <f aca="false">MAX(O15,P15)</f>
        <v>0.00527541924359968</v>
      </c>
      <c r="S15" s="4" t="n">
        <f aca="false">MIN(O15,P15)</f>
        <v>0</v>
      </c>
      <c r="T15" s="4" t="n">
        <f aca="false">1-O15</f>
        <v>1</v>
      </c>
      <c r="U15" s="4" t="n">
        <f aca="false">MIN(O15,1-P15)</f>
        <v>0</v>
      </c>
      <c r="V15" s="11" t="n">
        <f aca="false">MAX(MIN(1-O15,P15),MIN(O15,1-P15))</f>
        <v>0.00527541924359968</v>
      </c>
      <c r="W15" s="12" t="n">
        <f aca="false">MIN(O15,1-O15)</f>
        <v>0</v>
      </c>
      <c r="X15" s="12" t="n">
        <f aca="false">MAX(O15,1-O15)</f>
        <v>1</v>
      </c>
      <c r="AO15" s="13" t="n">
        <f aca="false">O15*P15</f>
        <v>0</v>
      </c>
      <c r="AP15" s="13" t="n">
        <f aca="false">AO15/MAX($AO$2:$AO$202)</f>
        <v>0</v>
      </c>
      <c r="AQ15" s="13" t="n">
        <f aca="false">O15+P15-O15*P15</f>
        <v>0.00527541924359968</v>
      </c>
      <c r="AR15" s="13" t="n">
        <f aca="false">O15^2</f>
        <v>0</v>
      </c>
      <c r="AS15" s="14" t="n">
        <f aca="false">O15^(1/2)</f>
        <v>0</v>
      </c>
    </row>
    <row r="16" customFormat="false" ht="14.9" hidden="false" customHeight="false" outlineLevel="0" collapsed="false">
      <c r="A16" s="4" t="n">
        <v>1.4</v>
      </c>
      <c r="B16" s="5"/>
      <c r="C16" s="6" t="s">
        <v>17</v>
      </c>
      <c r="D16" s="6"/>
      <c r="O16" s="4" t="n">
        <f aca="false">IF(AND((A16&gt;=$D$4),(A16&lt;=$D$5)),1,IF(AND((A16&gt;$D$3),(A16&lt;$D$4)),((A16-$D$3)/($D$4-$D$3)),IF(AND((A16&gt;$D$5),(A16&lt;$D$6)),((A16-$D$6)/($D$5-$D$6)),0)))</f>
        <v>0</v>
      </c>
      <c r="P16" s="4" t="n">
        <f aca="false">1/(1+ABS((A16-$D$19)/$D$17)^(2*$D$18))</f>
        <v>0.00585357982758066</v>
      </c>
      <c r="R16" s="4" t="n">
        <f aca="false">MAX(O16,P16)</f>
        <v>0.00585357982758066</v>
      </c>
      <c r="S16" s="4" t="n">
        <f aca="false">MIN(O16,P16)</f>
        <v>0</v>
      </c>
      <c r="T16" s="4" t="n">
        <f aca="false">1-O16</f>
        <v>1</v>
      </c>
      <c r="U16" s="4" t="n">
        <f aca="false">MIN(O16,1-P16)</f>
        <v>0</v>
      </c>
      <c r="V16" s="11" t="n">
        <f aca="false">MAX(MIN(1-O16,P16),MIN(O16,1-P16))</f>
        <v>0.00585357982758066</v>
      </c>
      <c r="W16" s="12" t="n">
        <f aca="false">MIN(O16,1-O16)</f>
        <v>0</v>
      </c>
      <c r="X16" s="12" t="n">
        <f aca="false">MAX(O16,1-O16)</f>
        <v>1</v>
      </c>
      <c r="AO16" s="13" t="n">
        <f aca="false">O16*P16</f>
        <v>0</v>
      </c>
      <c r="AP16" s="13" t="n">
        <f aca="false">AO16/MAX($AO$2:$AO$202)</f>
        <v>0</v>
      </c>
      <c r="AQ16" s="13" t="n">
        <f aca="false">O16+P16-O16*P16</f>
        <v>0.00585357982758066</v>
      </c>
      <c r="AR16" s="13" t="n">
        <f aca="false">O16^2</f>
        <v>0</v>
      </c>
      <c r="AS16" s="14" t="n">
        <f aca="false">O16^(1/2)</f>
        <v>0</v>
      </c>
    </row>
    <row r="17" customFormat="false" ht="14.9" hidden="false" customHeight="false" outlineLevel="0" collapsed="false">
      <c r="A17" s="4" t="n">
        <v>1.5</v>
      </c>
      <c r="B17" s="5"/>
      <c r="C17" s="4" t="s">
        <v>9</v>
      </c>
      <c r="D17" s="4" t="n">
        <v>4</v>
      </c>
      <c r="O17" s="4" t="n">
        <f aca="false">IF(AND((A17&gt;=$D$4),(A17&lt;=$D$5)),1,IF(AND((A17&gt;$D$3),(A17&lt;$D$4)),((A17-$D$3)/($D$4-$D$3)),IF(AND((A17&gt;$D$5),(A17&lt;$D$6)),((A17-$D$6)/($D$5-$D$6)),0)))</f>
        <v>0</v>
      </c>
      <c r="P17" s="4" t="n">
        <f aca="false">1/(1+ABS((A17-$D$19)/$D$17)^(2*$D$18))</f>
        <v>0.00650363420179567</v>
      </c>
      <c r="R17" s="4" t="n">
        <f aca="false">MAX(O17,P17)</f>
        <v>0.00650363420179567</v>
      </c>
      <c r="S17" s="4" t="n">
        <f aca="false">MIN(O17,P17)</f>
        <v>0</v>
      </c>
      <c r="T17" s="4" t="n">
        <f aca="false">1-O17</f>
        <v>1</v>
      </c>
      <c r="U17" s="4" t="n">
        <f aca="false">MIN(O17,1-P17)</f>
        <v>0</v>
      </c>
      <c r="V17" s="11" t="n">
        <f aca="false">MAX(MIN(1-O17,P17),MIN(O17,1-P17))</f>
        <v>0.00650363420179567</v>
      </c>
      <c r="W17" s="12" t="n">
        <f aca="false">MIN(O17,1-O17)</f>
        <v>0</v>
      </c>
      <c r="X17" s="12" t="n">
        <f aca="false">MAX(O17,1-O17)</f>
        <v>1</v>
      </c>
      <c r="AO17" s="13" t="n">
        <f aca="false">O17*P17</f>
        <v>0</v>
      </c>
      <c r="AP17" s="13" t="n">
        <f aca="false">AO17/MAX($AO$2:$AO$202)</f>
        <v>0</v>
      </c>
      <c r="AQ17" s="13" t="n">
        <f aca="false">O17+P17-O17*P17</f>
        <v>0.00650363420179567</v>
      </c>
      <c r="AR17" s="13" t="n">
        <f aca="false">O17^2</f>
        <v>0</v>
      </c>
      <c r="AS17" s="14" t="n">
        <f aca="false">O17^(1/2)</f>
        <v>0</v>
      </c>
    </row>
    <row r="18" customFormat="false" ht="14.9" hidden="false" customHeight="false" outlineLevel="0" collapsed="false">
      <c r="A18" s="4" t="n">
        <v>1.6</v>
      </c>
      <c r="B18" s="5"/>
      <c r="C18" s="4" t="s">
        <v>10</v>
      </c>
      <c r="D18" s="4" t="n">
        <v>4</v>
      </c>
      <c r="O18" s="4" t="n">
        <f aca="false">IF(AND((A18&gt;=$D$4),(A18&lt;=$D$5)),1,IF(AND((A18&gt;$D$3),(A18&lt;$D$4)),((A18-$D$3)/($D$4-$D$3)),IF(AND((A18&gt;$D$5),(A18&lt;$D$6)),((A18-$D$6)/($D$5-$D$6)),0)))</f>
        <v>0</v>
      </c>
      <c r="P18" s="4" t="n">
        <f aca="false">1/(1+ABS((A18-$D$19)/$D$17)^(2*$D$18))</f>
        <v>0.00723556390787927</v>
      </c>
      <c r="R18" s="4" t="n">
        <f aca="false">MAX(O18,P18)</f>
        <v>0.00723556390787927</v>
      </c>
      <c r="S18" s="4" t="n">
        <f aca="false">MIN(O18,P18)</f>
        <v>0</v>
      </c>
      <c r="T18" s="4" t="n">
        <f aca="false">1-O18</f>
        <v>1</v>
      </c>
      <c r="U18" s="4" t="n">
        <f aca="false">MIN(O18,1-P18)</f>
        <v>0</v>
      </c>
      <c r="V18" s="11" t="n">
        <f aca="false">MAX(MIN(1-O18,P18),MIN(O18,1-P18))</f>
        <v>0.00723556390787927</v>
      </c>
      <c r="W18" s="12" t="n">
        <f aca="false">MIN(O18,1-O18)</f>
        <v>0</v>
      </c>
      <c r="X18" s="12" t="n">
        <f aca="false">MAX(O18,1-O18)</f>
        <v>1</v>
      </c>
      <c r="AO18" s="13" t="n">
        <f aca="false">O18*P18</f>
        <v>0</v>
      </c>
      <c r="AP18" s="13" t="n">
        <f aca="false">AO18/MAX($AO$2:$AO$202)</f>
        <v>0</v>
      </c>
      <c r="AQ18" s="13" t="n">
        <f aca="false">O18+P18-O18*P18</f>
        <v>0.00723556390787927</v>
      </c>
      <c r="AR18" s="13" t="n">
        <f aca="false">O18^2</f>
        <v>0</v>
      </c>
      <c r="AS18" s="14" t="n">
        <f aca="false">O18^(1/2)</f>
        <v>0</v>
      </c>
    </row>
    <row r="19" customFormat="false" ht="14.9" hidden="false" customHeight="false" outlineLevel="0" collapsed="false">
      <c r="A19" s="4" t="n">
        <v>1.7</v>
      </c>
      <c r="B19" s="5"/>
      <c r="C19" s="4" t="s">
        <v>11</v>
      </c>
      <c r="D19" s="4" t="n">
        <v>9</v>
      </c>
      <c r="O19" s="4" t="n">
        <f aca="false">IF(AND((A19&gt;=$D$4),(A19&lt;=$D$5)),1,IF(AND((A19&gt;$D$3),(A19&lt;$D$4)),((A19-$D$3)/($D$4-$D$3)),IF(AND((A19&gt;$D$5),(A19&lt;$D$6)),((A19-$D$6)/($D$5-$D$6)),0)))</f>
        <v>0</v>
      </c>
      <c r="P19" s="4" t="n">
        <f aca="false">1/(1+ABS((A19-$D$19)/$D$17)^(2*$D$18))</f>
        <v>0.00806087285532923</v>
      </c>
      <c r="R19" s="4" t="n">
        <f aca="false">MAX(O19,P19)</f>
        <v>0.00806087285532923</v>
      </c>
      <c r="S19" s="4" t="n">
        <f aca="false">MIN(O19,P19)</f>
        <v>0</v>
      </c>
      <c r="T19" s="4" t="n">
        <f aca="false">1-O19</f>
        <v>1</v>
      </c>
      <c r="U19" s="4" t="n">
        <f aca="false">MIN(O19,1-P19)</f>
        <v>0</v>
      </c>
      <c r="V19" s="11" t="n">
        <f aca="false">MAX(MIN(1-O19,P19),MIN(O19,1-P19))</f>
        <v>0.00806087285532923</v>
      </c>
      <c r="W19" s="12" t="n">
        <f aca="false">MIN(O19,1-O19)</f>
        <v>0</v>
      </c>
      <c r="X19" s="12" t="n">
        <f aca="false">MAX(O19,1-O19)</f>
        <v>1</v>
      </c>
      <c r="AO19" s="13" t="n">
        <f aca="false">O19*P19</f>
        <v>0</v>
      </c>
      <c r="AP19" s="13" t="n">
        <f aca="false">AO19/MAX($AO$2:$AO$202)</f>
        <v>0</v>
      </c>
      <c r="AQ19" s="13" t="n">
        <f aca="false">O19+P19-O19*P19</f>
        <v>0.00806087285532923</v>
      </c>
      <c r="AR19" s="13" t="n">
        <f aca="false">O19^2</f>
        <v>0</v>
      </c>
      <c r="AS19" s="14" t="n">
        <f aca="false">O19^(1/2)</f>
        <v>0</v>
      </c>
    </row>
    <row r="20" customFormat="false" ht="14.9" hidden="false" customHeight="false" outlineLevel="0" collapsed="false">
      <c r="A20" s="4" t="n">
        <v>1.8</v>
      </c>
      <c r="O20" s="4" t="n">
        <f aca="false">IF(AND((A20&gt;=$D$4),(A20&lt;=$D$5)),1,IF(AND((A20&gt;$D$3),(A20&lt;$D$4)),((A20-$D$3)/($D$4-$D$3)),IF(AND((A20&gt;$D$5),(A20&lt;$D$6)),((A20-$D$6)/($D$5-$D$6)),0)))</f>
        <v>0</v>
      </c>
      <c r="P20" s="4" t="n">
        <f aca="false">1/(1+ABS((A20-$D$19)/$D$17)^(2*$D$18))</f>
        <v>0.00899283763791646</v>
      </c>
      <c r="R20" s="4" t="n">
        <f aca="false">MAX(O20,P20)</f>
        <v>0.00899283763791646</v>
      </c>
      <c r="S20" s="4" t="n">
        <f aca="false">MIN(O20,P20)</f>
        <v>0</v>
      </c>
      <c r="T20" s="4" t="n">
        <f aca="false">1-O20</f>
        <v>1</v>
      </c>
      <c r="U20" s="4" t="n">
        <f aca="false">MIN(O20,1-P20)</f>
        <v>0</v>
      </c>
      <c r="V20" s="11" t="n">
        <f aca="false">MAX(MIN(1-O20,P20),MIN(O20,1-P20))</f>
        <v>0.00899283763791646</v>
      </c>
      <c r="W20" s="12" t="n">
        <f aca="false">MIN(O20,1-O20)</f>
        <v>0</v>
      </c>
      <c r="X20" s="12" t="n">
        <f aca="false">MAX(O20,1-O20)</f>
        <v>1</v>
      </c>
      <c r="AO20" s="13" t="n">
        <f aca="false">O20*P20</f>
        <v>0</v>
      </c>
      <c r="AP20" s="13" t="n">
        <f aca="false">AO20/MAX($AO$2:$AO$202)</f>
        <v>0</v>
      </c>
      <c r="AQ20" s="13" t="n">
        <f aca="false">O20+P20-O20*P20</f>
        <v>0.00899283763791646</v>
      </c>
      <c r="AR20" s="13" t="n">
        <f aca="false">O20^2</f>
        <v>0</v>
      </c>
      <c r="AS20" s="14" t="n">
        <f aca="false">O20^(1/2)</f>
        <v>0</v>
      </c>
    </row>
    <row r="21" customFormat="false" ht="14.9" hidden="false" customHeight="false" outlineLevel="0" collapsed="false">
      <c r="A21" s="4" t="n">
        <v>1.9</v>
      </c>
      <c r="O21" s="4" t="n">
        <f aca="false">IF(AND((A21&gt;=$D$4),(A21&lt;=$D$5)),1,IF(AND((A21&gt;$D$3),(A21&lt;$D$4)),((A21-$D$3)/($D$4-$D$3)),IF(AND((A21&gt;$D$5),(A21&lt;$D$6)),((A21-$D$6)/($D$5-$D$6)),0)))</f>
        <v>0</v>
      </c>
      <c r="P21" s="4" t="n">
        <f aca="false">1/(1+ABS((A21-$D$19)/$D$17)^(2*$D$18))</f>
        <v>0.0100468010942699</v>
      </c>
      <c r="R21" s="4" t="n">
        <f aca="false">MAX(O21,P21)</f>
        <v>0.0100468010942699</v>
      </c>
      <c r="S21" s="4" t="n">
        <f aca="false">MIN(O21,P21)</f>
        <v>0</v>
      </c>
      <c r="T21" s="4" t="n">
        <f aca="false">1-O21</f>
        <v>1</v>
      </c>
      <c r="U21" s="4" t="n">
        <f aca="false">MIN(O21,1-P21)</f>
        <v>0</v>
      </c>
      <c r="V21" s="11" t="n">
        <f aca="false">MAX(MIN(1-O21,P21),MIN(O21,1-P21))</f>
        <v>0.0100468010942699</v>
      </c>
      <c r="W21" s="12" t="n">
        <f aca="false">MIN(O21,1-O21)</f>
        <v>0</v>
      </c>
      <c r="X21" s="12" t="n">
        <f aca="false">MAX(O21,1-O21)</f>
        <v>1</v>
      </c>
      <c r="AO21" s="13" t="n">
        <f aca="false">O21*P21</f>
        <v>0</v>
      </c>
      <c r="AP21" s="13" t="n">
        <f aca="false">AO21/MAX($AO$2:$AO$202)</f>
        <v>0</v>
      </c>
      <c r="AQ21" s="13" t="n">
        <f aca="false">O21+P21-O21*P21</f>
        <v>0.0100468010942699</v>
      </c>
      <c r="AR21" s="13" t="n">
        <f aca="false">O21^2</f>
        <v>0</v>
      </c>
      <c r="AS21" s="14" t="n">
        <f aca="false">O21^(1/2)</f>
        <v>0</v>
      </c>
    </row>
    <row r="22" customFormat="false" ht="14.9" hidden="false" customHeight="false" outlineLevel="0" collapsed="false">
      <c r="A22" s="4" t="n">
        <v>2</v>
      </c>
      <c r="O22" s="4" t="n">
        <f aca="false">IF(AND((A22&gt;=$D$4),(A22&lt;=$D$5)),1,IF(AND((A22&gt;$D$3),(A22&lt;$D$4)),((A22-$D$3)/($D$4-$D$3)),IF(AND((A22&gt;$D$5),(A22&lt;$D$6)),((A22-$D$6)/($D$5-$D$6)),0)))</f>
        <v>0</v>
      </c>
      <c r="P22" s="4" t="n">
        <f aca="false">1/(1+ABS((A22-$D$19)/$D$17)^(2*$D$18))</f>
        <v>0.0112405166287986</v>
      </c>
      <c r="R22" s="4" t="n">
        <f aca="false">MAX(O22,P22)</f>
        <v>0.0112405166287986</v>
      </c>
      <c r="S22" s="4" t="n">
        <f aca="false">MIN(O22,P22)</f>
        <v>0</v>
      </c>
      <c r="T22" s="4" t="n">
        <f aca="false">1-O22</f>
        <v>1</v>
      </c>
      <c r="U22" s="4" t="n">
        <f aca="false">MIN(O22,1-P22)</f>
        <v>0</v>
      </c>
      <c r="V22" s="11" t="n">
        <f aca="false">MAX(MIN(1-O22,P22),MIN(O22,1-P22))</f>
        <v>0.0112405166287986</v>
      </c>
      <c r="W22" s="12" t="n">
        <f aca="false">MIN(O22,1-O22)</f>
        <v>0</v>
      </c>
      <c r="X22" s="12" t="n">
        <f aca="false">MAX(O22,1-O22)</f>
        <v>1</v>
      </c>
      <c r="AO22" s="13" t="n">
        <f aca="false">O22*P22</f>
        <v>0</v>
      </c>
      <c r="AP22" s="13" t="n">
        <f aca="false">AO22/MAX($AO$2:$AO$202)</f>
        <v>0</v>
      </c>
      <c r="AQ22" s="13" t="n">
        <f aca="false">O22+P22-O22*P22</f>
        <v>0.0112405166287986</v>
      </c>
      <c r="AR22" s="13" t="n">
        <f aca="false">O22^2</f>
        <v>0</v>
      </c>
      <c r="AS22" s="14" t="n">
        <f aca="false">O22^(1/2)</f>
        <v>0</v>
      </c>
    </row>
    <row r="23" customFormat="false" ht="14.9" hidden="false" customHeight="false" outlineLevel="0" collapsed="false">
      <c r="A23" s="4" t="n">
        <v>2.1</v>
      </c>
      <c r="O23" s="4" t="n">
        <f aca="false">IF(AND((A23&gt;=$D$4),(A23&lt;=$D$5)),1,IF(AND((A23&gt;$D$3),(A23&lt;$D$4)),((A23-$D$3)/($D$4-$D$3)),IF(AND((A23&gt;$D$5),(A23&lt;$D$6)),((A23-$D$6)/($D$5-$D$6)),0)))</f>
        <v>0.0142857142857143</v>
      </c>
      <c r="P23" s="4" t="n">
        <f aca="false">1/(1+ABS((A23-$D$19)/$D$17)^(2*$D$18))</f>
        <v>0.0125945519995307</v>
      </c>
      <c r="R23" s="4" t="n">
        <f aca="false">MAX(O23,P23)</f>
        <v>0.0142857142857143</v>
      </c>
      <c r="S23" s="4" t="n">
        <f aca="false">MIN(O23,P23)</f>
        <v>0.0125945519995307</v>
      </c>
      <c r="T23" s="4" t="n">
        <f aca="false">1-O23</f>
        <v>0.985714285714286</v>
      </c>
      <c r="U23" s="4" t="n">
        <f aca="false">MIN(O23,1-P23)</f>
        <v>0.0142857142857143</v>
      </c>
      <c r="V23" s="11" t="n">
        <f aca="false">MAX(MIN(1-O23,P23),MIN(O23,1-P23))</f>
        <v>0.0142857142857143</v>
      </c>
      <c r="W23" s="12" t="n">
        <f aca="false">MIN(O23,1-O23)</f>
        <v>0.0142857142857143</v>
      </c>
      <c r="X23" s="12" t="n">
        <f aca="false">MAX(O23,1-O23)</f>
        <v>0.985714285714286</v>
      </c>
      <c r="AO23" s="13" t="n">
        <f aca="false">O23*P23</f>
        <v>0.000179922171421868</v>
      </c>
      <c r="AP23" s="13" t="n">
        <f aca="false">AO23/MAX($AO$2:$AO$202)</f>
        <v>0.000179922171421868</v>
      </c>
      <c r="AQ23" s="13" t="n">
        <f aca="false">O23+P23-O23*P23</f>
        <v>0.0267003441138231</v>
      </c>
      <c r="AR23" s="13" t="n">
        <f aca="false">O23^2</f>
        <v>0.000204081632653062</v>
      </c>
      <c r="AS23" s="14" t="n">
        <f aca="false">O23^(1/2)</f>
        <v>0.119522860933439</v>
      </c>
    </row>
    <row r="24" customFormat="false" ht="14.9" hidden="false" customHeight="false" outlineLevel="0" collapsed="false">
      <c r="A24" s="4" t="n">
        <v>2.2</v>
      </c>
      <c r="O24" s="4" t="n">
        <f aca="false">IF(AND((A24&gt;=$D$4),(A24&lt;=$D$5)),1,IF(AND((A24&gt;$D$3),(A24&lt;$D$4)),((A24-$D$3)/($D$4-$D$3)),IF(AND((A24&gt;$D$5),(A24&lt;$D$6)),((A24-$D$6)/($D$5-$D$6)),0)))</f>
        <v>0.0285714285714286</v>
      </c>
      <c r="P24" s="4" t="n">
        <f aca="false">1/(1+ABS((A24-$D$19)/$D$17)^(2*$D$18))</f>
        <v>0.0141327625817918</v>
      </c>
      <c r="R24" s="4" t="n">
        <f aca="false">MAX(O24,P24)</f>
        <v>0.0285714285714286</v>
      </c>
      <c r="S24" s="4" t="n">
        <f aca="false">MIN(O24,P24)</f>
        <v>0.0141327625817918</v>
      </c>
      <c r="T24" s="4" t="n">
        <f aca="false">1-O24</f>
        <v>0.971428571428571</v>
      </c>
      <c r="U24" s="4" t="n">
        <f aca="false">MIN(O24,1-P24)</f>
        <v>0.0285714285714286</v>
      </c>
      <c r="V24" s="11" t="n">
        <f aca="false">MAX(MIN(1-O24,P24),MIN(O24,1-P24))</f>
        <v>0.0285714285714286</v>
      </c>
      <c r="W24" s="12" t="n">
        <f aca="false">MIN(O24,1-O24)</f>
        <v>0.0285714285714286</v>
      </c>
      <c r="X24" s="12" t="n">
        <f aca="false">MAX(O24,1-O24)</f>
        <v>0.971428571428571</v>
      </c>
      <c r="AO24" s="13" t="n">
        <f aca="false">O24*P24</f>
        <v>0.000403793216622625</v>
      </c>
      <c r="AP24" s="13" t="n">
        <f aca="false">AO24/MAX($AO$2:$AO$202)</f>
        <v>0.000403793216622625</v>
      </c>
      <c r="AQ24" s="13" t="n">
        <f aca="false">O24+P24-O24*P24</f>
        <v>0.0423003979365978</v>
      </c>
      <c r="AR24" s="13" t="n">
        <f aca="false">O24^2</f>
        <v>0.000816326530612246</v>
      </c>
      <c r="AS24" s="14" t="n">
        <f aca="false">O24^(1/2)</f>
        <v>0.169030850945703</v>
      </c>
    </row>
    <row r="25" customFormat="false" ht="14.9" hidden="false" customHeight="false" outlineLevel="0" collapsed="false">
      <c r="A25" s="4" t="n">
        <v>2.3</v>
      </c>
      <c r="O25" s="4" t="n">
        <f aca="false">IF(AND((A25&gt;=$D$4),(A25&lt;=$D$5)),1,IF(AND((A25&gt;$D$3),(A25&lt;$D$4)),((A25-$D$3)/($D$4-$D$3)),IF(AND((A25&gt;$D$5),(A25&lt;$D$6)),((A25-$D$6)/($D$5-$D$6)),0)))</f>
        <v>0.0428571428571428</v>
      </c>
      <c r="P25" s="4" t="n">
        <f aca="false">1/(1+ABS((A25-$D$19)/$D$17)^(2*$D$18))</f>
        <v>0.0158828454964986</v>
      </c>
      <c r="R25" s="4" t="n">
        <f aca="false">MAX(O25,P25)</f>
        <v>0.0428571428571428</v>
      </c>
      <c r="S25" s="4" t="n">
        <f aca="false">MIN(O25,P25)</f>
        <v>0.0158828454964986</v>
      </c>
      <c r="T25" s="4" t="n">
        <f aca="false">1-O25</f>
        <v>0.957142857142857</v>
      </c>
      <c r="U25" s="4" t="n">
        <f aca="false">MIN(O25,1-P25)</f>
        <v>0.0428571428571428</v>
      </c>
      <c r="V25" s="11" t="n">
        <f aca="false">MAX(MIN(1-O25,P25),MIN(O25,1-P25))</f>
        <v>0.0428571428571428</v>
      </c>
      <c r="W25" s="12" t="n">
        <f aca="false">MIN(O25,1-O25)</f>
        <v>0.0428571428571428</v>
      </c>
      <c r="X25" s="12" t="n">
        <f aca="false">MAX(O25,1-O25)</f>
        <v>0.957142857142857</v>
      </c>
      <c r="AO25" s="13" t="n">
        <f aca="false">O25*P25</f>
        <v>0.000680693378421369</v>
      </c>
      <c r="AP25" s="13" t="n">
        <f aca="false">AO25/MAX($AO$2:$AO$202)</f>
        <v>0.000680693378421369</v>
      </c>
      <c r="AQ25" s="13" t="n">
        <f aca="false">O25+P25-O25*P25</f>
        <v>0.0580592949752201</v>
      </c>
      <c r="AR25" s="13" t="n">
        <f aca="false">O25^2</f>
        <v>0.00183673469387755</v>
      </c>
      <c r="AS25" s="14" t="n">
        <f aca="false">O25^(1/2)</f>
        <v>0.207019667802706</v>
      </c>
    </row>
    <row r="26" customFormat="false" ht="14.9" hidden="false" customHeight="false" outlineLevel="0" collapsed="false">
      <c r="A26" s="4" t="n">
        <v>2.4</v>
      </c>
      <c r="O26" s="4" t="n">
        <f aca="false">IF(AND((A26&gt;=$D$4),(A26&lt;=$D$5)),1,IF(AND((A26&gt;$D$3),(A26&lt;$D$4)),((A26-$D$3)/($D$4-$D$3)),IF(AND((A26&gt;$D$5),(A26&lt;$D$6)),((A26-$D$6)/($D$5-$D$6)),0)))</f>
        <v>0.0571428571428571</v>
      </c>
      <c r="P26" s="4" t="n">
        <f aca="false">1/(1+ABS((A26-$D$19)/$D$17)^(2*$D$18))</f>
        <v>0.017876987382552</v>
      </c>
      <c r="R26" s="4" t="n">
        <f aca="false">MAX(O26,P26)</f>
        <v>0.0571428571428571</v>
      </c>
      <c r="S26" s="4" t="n">
        <f aca="false">MIN(O26,P26)</f>
        <v>0.017876987382552</v>
      </c>
      <c r="T26" s="4" t="n">
        <f aca="false">1-O26</f>
        <v>0.942857142857143</v>
      </c>
      <c r="U26" s="4" t="n">
        <f aca="false">MIN(O26,1-P26)</f>
        <v>0.0571428571428571</v>
      </c>
      <c r="V26" s="11" t="n">
        <f aca="false">MAX(MIN(1-O26,P26),MIN(O26,1-P26))</f>
        <v>0.0571428571428571</v>
      </c>
      <c r="W26" s="12" t="n">
        <f aca="false">MIN(O26,1-O26)</f>
        <v>0.0571428571428571</v>
      </c>
      <c r="X26" s="12" t="n">
        <f aca="false">MAX(O26,1-O26)</f>
        <v>0.942857142857143</v>
      </c>
      <c r="AO26" s="13" t="n">
        <f aca="false">O26*P26</f>
        <v>0.00102154213614583</v>
      </c>
      <c r="AP26" s="13" t="n">
        <f aca="false">AO26/MAX($AO$2:$AO$202)</f>
        <v>0.00102154213614583</v>
      </c>
      <c r="AQ26" s="13" t="n">
        <f aca="false">O26+P26-O26*P26</f>
        <v>0.0739983023892633</v>
      </c>
      <c r="AR26" s="13" t="n">
        <f aca="false">O26^2</f>
        <v>0.00326530612244898</v>
      </c>
      <c r="AS26" s="14" t="n">
        <f aca="false">O26^(1/2)</f>
        <v>0.239045721866879</v>
      </c>
    </row>
    <row r="27" customFormat="false" ht="14.9" hidden="false" customHeight="false" outlineLevel="0" collapsed="false">
      <c r="A27" s="4" t="n">
        <v>2.5</v>
      </c>
      <c r="O27" s="4" t="n">
        <f aca="false">IF(AND((A27&gt;=$D$4),(A27&lt;=$D$5)),1,IF(AND((A27&gt;$D$3),(A27&lt;$D$4)),((A27-$D$3)/($D$4-$D$3)),IF(AND((A27&gt;$D$5),(A27&lt;$D$6)),((A27-$D$6)/($D$5-$D$6)),0)))</f>
        <v>0.0714285714285714</v>
      </c>
      <c r="P27" s="4" t="n">
        <f aca="false">1/(1+ABS((A27-$D$19)/$D$17)^(2*$D$18))</f>
        <v>0.0201526198782655</v>
      </c>
      <c r="R27" s="4" t="n">
        <f aca="false">MAX(O27,P27)</f>
        <v>0.0714285714285714</v>
      </c>
      <c r="S27" s="4" t="n">
        <f aca="false">MIN(O27,P27)</f>
        <v>0.0201526198782655</v>
      </c>
      <c r="T27" s="4" t="n">
        <f aca="false">1-O27</f>
        <v>0.928571428571429</v>
      </c>
      <c r="U27" s="4" t="n">
        <f aca="false">MIN(O27,1-P27)</f>
        <v>0.0714285714285714</v>
      </c>
      <c r="V27" s="11" t="n">
        <f aca="false">MAX(MIN(1-O27,P27),MIN(O27,1-P27))</f>
        <v>0.0714285714285714</v>
      </c>
      <c r="W27" s="12" t="n">
        <f aca="false">MIN(O27,1-O27)</f>
        <v>0.0714285714285714</v>
      </c>
      <c r="X27" s="12" t="n">
        <f aca="false">MAX(O27,1-O27)</f>
        <v>0.928571428571429</v>
      </c>
      <c r="AO27" s="13" t="n">
        <f aca="false">O27*P27</f>
        <v>0.00143947284844754</v>
      </c>
      <c r="AP27" s="13" t="n">
        <f aca="false">AO27/MAX($AO$2:$AO$202)</f>
        <v>0.00143947284844754</v>
      </c>
      <c r="AQ27" s="13" t="n">
        <f aca="false">O27+P27-O27*P27</f>
        <v>0.0901417184583894</v>
      </c>
      <c r="AR27" s="13" t="n">
        <f aca="false">O27^2</f>
        <v>0.00510204081632653</v>
      </c>
      <c r="AS27" s="14" t="n">
        <f aca="false">O27^(1/2)</f>
        <v>0.267261241912424</v>
      </c>
    </row>
    <row r="28" customFormat="false" ht="14.9" hidden="false" customHeight="false" outlineLevel="0" collapsed="false">
      <c r="A28" s="4" t="n">
        <v>2.6</v>
      </c>
      <c r="O28" s="4" t="n">
        <f aca="false">IF(AND((A28&gt;=$D$4),(A28&lt;=$D$5)),1,IF(AND((A28&gt;$D$3),(A28&lt;$D$4)),((A28-$D$3)/($D$4-$D$3)),IF(AND((A28&gt;$D$5),(A28&lt;$D$6)),((A28-$D$6)/($D$5-$D$6)),0)))</f>
        <v>0.0857142857142857</v>
      </c>
      <c r="P28" s="4" t="n">
        <f aca="false">1/(1+ABS((A28-$D$19)/$D$17)^(2*$D$18))</f>
        <v>0.0227532978666333</v>
      </c>
      <c r="R28" s="4" t="n">
        <f aca="false">MAX(O28,P28)</f>
        <v>0.0857142857142857</v>
      </c>
      <c r="S28" s="4" t="n">
        <f aca="false">MIN(O28,P28)</f>
        <v>0.0227532978666333</v>
      </c>
      <c r="T28" s="4" t="n">
        <f aca="false">1-O28</f>
        <v>0.914285714285714</v>
      </c>
      <c r="U28" s="4" t="n">
        <f aca="false">MIN(O28,1-P28)</f>
        <v>0.0857142857142857</v>
      </c>
      <c r="V28" s="11" t="n">
        <f aca="false">MAX(MIN(1-O28,P28),MIN(O28,1-P28))</f>
        <v>0.0857142857142857</v>
      </c>
      <c r="W28" s="12" t="n">
        <f aca="false">MIN(O28,1-O28)</f>
        <v>0.0857142857142857</v>
      </c>
      <c r="X28" s="12" t="n">
        <f aca="false">MAX(O28,1-O28)</f>
        <v>0.914285714285714</v>
      </c>
      <c r="AO28" s="13" t="n">
        <f aca="false">O28*P28</f>
        <v>0.00195028267428286</v>
      </c>
      <c r="AP28" s="13" t="n">
        <f aca="false">AO28/MAX($AO$2:$AO$202)</f>
        <v>0.00195028267428286</v>
      </c>
      <c r="AQ28" s="13" t="n">
        <f aca="false">O28+P28-O28*P28</f>
        <v>0.106517300906636</v>
      </c>
      <c r="AR28" s="13" t="n">
        <f aca="false">O28^2</f>
        <v>0.00734693877551021</v>
      </c>
      <c r="AS28" s="14" t="n">
        <f aca="false">O28^(1/2)</f>
        <v>0.29277002188456</v>
      </c>
    </row>
    <row r="29" customFormat="false" ht="14.9" hidden="false" customHeight="false" outlineLevel="0" collapsed="false">
      <c r="A29" s="4" t="n">
        <v>2.7</v>
      </c>
      <c r="O29" s="4" t="n">
        <f aca="false">IF(AND((A29&gt;=$D$4),(A29&lt;=$D$5)),1,IF(AND((A29&gt;$D$3),(A29&lt;$D$4)),((A29-$D$3)/($D$4-$D$3)),IF(AND((A29&gt;$D$5),(A29&lt;$D$6)),((A29-$D$6)/($D$5-$D$6)),0)))</f>
        <v>0.1</v>
      </c>
      <c r="P29" s="4" t="n">
        <f aca="false">1/(1+ABS((A29-$D$19)/$D$17)^(2*$D$18))</f>
        <v>0.0257297159339666</v>
      </c>
      <c r="R29" s="4" t="n">
        <f aca="false">MAX(O29,P29)</f>
        <v>0.1</v>
      </c>
      <c r="S29" s="4" t="n">
        <f aca="false">MIN(O29,P29)</f>
        <v>0.0257297159339666</v>
      </c>
      <c r="T29" s="4" t="n">
        <f aca="false">1-O29</f>
        <v>0.9</v>
      </c>
      <c r="U29" s="4" t="n">
        <f aca="false">MIN(O29,1-P29)</f>
        <v>0.1</v>
      </c>
      <c r="V29" s="11" t="n">
        <f aca="false">MAX(MIN(1-O29,P29),MIN(O29,1-P29))</f>
        <v>0.1</v>
      </c>
      <c r="W29" s="12" t="n">
        <f aca="false">MIN(O29,1-O29)</f>
        <v>0.1</v>
      </c>
      <c r="X29" s="12" t="n">
        <f aca="false">MAX(O29,1-O29)</f>
        <v>0.9</v>
      </c>
      <c r="AO29" s="13" t="n">
        <f aca="false">O29*P29</f>
        <v>0.00257297159339666</v>
      </c>
      <c r="AP29" s="13" t="n">
        <f aca="false">AO29/MAX($AO$2:$AO$202)</f>
        <v>0.00257297159339666</v>
      </c>
      <c r="AQ29" s="13" t="n">
        <f aca="false">O29+P29-O29*P29</f>
        <v>0.12315674434057</v>
      </c>
      <c r="AR29" s="13" t="n">
        <f aca="false">O29^2</f>
        <v>0.01</v>
      </c>
      <c r="AS29" s="14" t="n">
        <f aca="false">O29^(1/2)</f>
        <v>0.316227766016838</v>
      </c>
    </row>
    <row r="30" customFormat="false" ht="14.9" hidden="false" customHeight="false" outlineLevel="0" collapsed="false">
      <c r="A30" s="4" t="n">
        <v>2.8</v>
      </c>
      <c r="O30" s="4" t="n">
        <f aca="false">IF(AND((A30&gt;=$D$4),(A30&lt;=$D$5)),1,IF(AND((A30&gt;$D$3),(A30&lt;$D$4)),((A30-$D$3)/($D$4-$D$3)),IF(AND((A30&gt;$D$5),(A30&lt;$D$6)),((A30-$D$6)/($D$5-$D$6)),0)))</f>
        <v>0.114285714285714</v>
      </c>
      <c r="P30" s="4" t="n">
        <f aca="false">1/(1+ABS((A30-$D$19)/$D$17)^(2*$D$18))</f>
        <v>0.029140877833622</v>
      </c>
      <c r="R30" s="4" t="n">
        <f aca="false">MAX(O30,P30)</f>
        <v>0.114285714285714</v>
      </c>
      <c r="S30" s="4" t="n">
        <f aca="false">MIN(O30,P30)</f>
        <v>0.029140877833622</v>
      </c>
      <c r="T30" s="4" t="n">
        <f aca="false">1-O30</f>
        <v>0.885714285714286</v>
      </c>
      <c r="U30" s="4" t="n">
        <f aca="false">MIN(O30,1-P30)</f>
        <v>0.114285714285714</v>
      </c>
      <c r="V30" s="11" t="n">
        <f aca="false">MAX(MIN(1-O30,P30),MIN(O30,1-P30))</f>
        <v>0.114285714285714</v>
      </c>
      <c r="W30" s="12" t="n">
        <f aca="false">MIN(O30,1-O30)</f>
        <v>0.114285714285714</v>
      </c>
      <c r="X30" s="12" t="n">
        <f aca="false">MAX(O30,1-O30)</f>
        <v>0.885714285714286</v>
      </c>
      <c r="AO30" s="13" t="n">
        <f aca="false">O30*P30</f>
        <v>0.00333038603812822</v>
      </c>
      <c r="AP30" s="13" t="n">
        <f aca="false">AO30/MAX($AO$2:$AO$202)</f>
        <v>0.00333038603812822</v>
      </c>
      <c r="AQ30" s="13" t="n">
        <f aca="false">O30+P30-O30*P30</f>
        <v>0.140096206081208</v>
      </c>
      <c r="AR30" s="13" t="n">
        <f aca="false">O30^2</f>
        <v>0.0130612244897959</v>
      </c>
      <c r="AS30" s="14" t="n">
        <f aca="false">O30^(1/2)</f>
        <v>0.338061701891407</v>
      </c>
    </row>
    <row r="31" customFormat="false" ht="14.9" hidden="false" customHeight="false" outlineLevel="0" collapsed="false">
      <c r="A31" s="4" t="n">
        <v>2.9</v>
      </c>
      <c r="C31" s="15"/>
      <c r="D31" s="15"/>
      <c r="O31" s="4" t="n">
        <f aca="false">IF(AND((A31&gt;=$D$4),(A31&lt;=$D$5)),1,IF(AND((A31&gt;$D$3),(A31&lt;$D$4)),((A31-$D$3)/($D$4-$D$3)),IF(AND((A31&gt;$D$5),(A31&lt;$D$6)),((A31-$D$6)/($D$5-$D$6)),0)))</f>
        <v>0.128571428571429</v>
      </c>
      <c r="P31" s="4" t="n">
        <f aca="false">1/(1+ABS((A31-$D$19)/$D$17)^(2*$D$18))</f>
        <v>0.0330554313551955</v>
      </c>
      <c r="R31" s="4" t="n">
        <f aca="false">MAX(O31,P31)</f>
        <v>0.128571428571429</v>
      </c>
      <c r="S31" s="4" t="n">
        <f aca="false">MIN(O31,P31)</f>
        <v>0.0330554313551955</v>
      </c>
      <c r="T31" s="4" t="n">
        <f aca="false">1-O31</f>
        <v>0.871428571428571</v>
      </c>
      <c r="U31" s="4" t="n">
        <f aca="false">MIN(O31,1-P31)</f>
        <v>0.128571428571429</v>
      </c>
      <c r="V31" s="11" t="n">
        <f aca="false">MAX(MIN(1-O31,P31),MIN(O31,1-P31))</f>
        <v>0.128571428571429</v>
      </c>
      <c r="W31" s="12" t="n">
        <f aca="false">MIN(O31,1-O31)</f>
        <v>0.128571428571429</v>
      </c>
      <c r="X31" s="12" t="n">
        <f aca="false">MAX(O31,1-O31)</f>
        <v>0.871428571428571</v>
      </c>
      <c r="AO31" s="13" t="n">
        <f aca="false">O31*P31</f>
        <v>0.00424998403138227</v>
      </c>
      <c r="AP31" s="13" t="n">
        <f aca="false">AO31/MAX($AO$2:$AO$202)</f>
        <v>0.00424998403138227</v>
      </c>
      <c r="AQ31" s="13" t="n">
        <f aca="false">O31+P31-O31*P31</f>
        <v>0.157376875895242</v>
      </c>
      <c r="AR31" s="13" t="n">
        <f aca="false">O31^2</f>
        <v>0.016530612244898</v>
      </c>
      <c r="AS31" s="14" t="n">
        <f aca="false">O31^(1/2)</f>
        <v>0.358568582800318</v>
      </c>
    </row>
    <row r="32" customFormat="false" ht="14.9" hidden="false" customHeight="false" outlineLevel="0" collapsed="false">
      <c r="A32" s="4" t="n">
        <v>3</v>
      </c>
      <c r="C32" s="7"/>
      <c r="D32" s="7"/>
      <c r="O32" s="4" t="n">
        <f aca="false">IF(AND((A32&gt;=$D$4),(A32&lt;=$D$5)),1,IF(AND((A32&gt;$D$3),(A32&lt;$D$4)),((A32-$D$3)/($D$4-$D$3)),IF(AND((A32&gt;$D$5),(A32&lt;$D$6)),((A32-$D$6)/($D$5-$D$6)),0)))</f>
        <v>0.142857142857143</v>
      </c>
      <c r="P32" s="4" t="n">
        <f aca="false">1/(1+ABS((A32-$D$19)/$D$17)^(2*$D$18))</f>
        <v>0.0375531758838199</v>
      </c>
      <c r="R32" s="4" t="n">
        <f aca="false">MAX(O32,P32)</f>
        <v>0.142857142857143</v>
      </c>
      <c r="S32" s="4" t="n">
        <f aca="false">MIN(O32,P32)</f>
        <v>0.0375531758838199</v>
      </c>
      <c r="T32" s="4" t="n">
        <f aca="false">1-O32</f>
        <v>0.857142857142857</v>
      </c>
      <c r="U32" s="4" t="n">
        <f aca="false">MIN(O32,1-P32)</f>
        <v>0.142857142857143</v>
      </c>
      <c r="V32" s="11" t="n">
        <f aca="false">MAX(MIN(1-O32,P32),MIN(O32,1-P32))</f>
        <v>0.142857142857143</v>
      </c>
      <c r="W32" s="12" t="n">
        <f aca="false">MIN(O32,1-O32)</f>
        <v>0.142857142857143</v>
      </c>
      <c r="X32" s="12" t="n">
        <f aca="false">MAX(O32,1-O32)</f>
        <v>0.857142857142857</v>
      </c>
      <c r="AO32" s="13" t="n">
        <f aca="false">O32*P32</f>
        <v>0.00536473941197427</v>
      </c>
      <c r="AP32" s="13" t="n">
        <f aca="false">AO32/MAX($AO$2:$AO$202)</f>
        <v>0.00536473941197427</v>
      </c>
      <c r="AQ32" s="13" t="n">
        <f aca="false">O32+P32-O32*P32</f>
        <v>0.175045579328988</v>
      </c>
      <c r="AR32" s="13" t="n">
        <f aca="false">O32^2</f>
        <v>0.0204081632653061</v>
      </c>
      <c r="AS32" s="14" t="n">
        <f aca="false">O32^(1/2)</f>
        <v>0.377964473009227</v>
      </c>
    </row>
    <row r="33" customFormat="false" ht="14.9" hidden="false" customHeight="false" outlineLevel="0" collapsed="false">
      <c r="A33" s="4" t="n">
        <v>3.1</v>
      </c>
      <c r="C33" s="7"/>
      <c r="D33" s="7"/>
      <c r="O33" s="4" t="n">
        <f aca="false">IF(AND((A33&gt;=$D$4),(A33&lt;=$D$5)),1,IF(AND((A33&gt;$D$3),(A33&lt;$D$4)),((A33-$D$3)/($D$4-$D$3)),IF(AND((A33&gt;$D$5),(A33&lt;$D$6)),((A33-$D$6)/($D$5-$D$6)),0)))</f>
        <v>0.157142857142857</v>
      </c>
      <c r="P33" s="4" t="n">
        <f aca="false">1/(1+ABS((A33-$D$19)/$D$17)^(2*$D$18))</f>
        <v>0.0427267406854035</v>
      </c>
      <c r="R33" s="4" t="n">
        <f aca="false">MAX(O33,P33)</f>
        <v>0.157142857142857</v>
      </c>
      <c r="S33" s="4" t="n">
        <f aca="false">MIN(O33,P33)</f>
        <v>0.0427267406854035</v>
      </c>
      <c r="T33" s="4" t="n">
        <f aca="false">1-O33</f>
        <v>0.842857142857143</v>
      </c>
      <c r="U33" s="4" t="n">
        <f aca="false">MIN(O33,1-P33)</f>
        <v>0.157142857142857</v>
      </c>
      <c r="V33" s="11" t="n">
        <f aca="false">MAX(MIN(1-O33,P33),MIN(O33,1-P33))</f>
        <v>0.157142857142857</v>
      </c>
      <c r="W33" s="12" t="n">
        <f aca="false">MIN(O33,1-O33)</f>
        <v>0.157142857142857</v>
      </c>
      <c r="X33" s="12" t="n">
        <f aca="false">MAX(O33,1-O33)</f>
        <v>0.842857142857143</v>
      </c>
      <c r="AO33" s="13" t="n">
        <f aca="false">O33*P33</f>
        <v>0.00671420210770626</v>
      </c>
      <c r="AP33" s="13" t="n">
        <f aca="false">AO33/MAX($AO$2:$AO$202)</f>
        <v>0.00671420210770626</v>
      </c>
      <c r="AQ33" s="13" t="n">
        <f aca="false">O33+P33-O33*P33</f>
        <v>0.193155395720554</v>
      </c>
      <c r="AR33" s="13" t="n">
        <f aca="false">O33^2</f>
        <v>0.0246938775510204</v>
      </c>
      <c r="AS33" s="14" t="n">
        <f aca="false">O33^(1/2)</f>
        <v>0.396412483586046</v>
      </c>
    </row>
    <row r="34" customFormat="false" ht="14.9" hidden="false" customHeight="false" outlineLevel="0" collapsed="false">
      <c r="A34" s="4" t="n">
        <v>3.2</v>
      </c>
      <c r="O34" s="4" t="n">
        <f aca="false">IF(AND((A34&gt;=$D$4),(A34&lt;=$D$5)),1,IF(AND((A34&gt;$D$3),(A34&lt;$D$4)),((A34-$D$3)/($D$4-$D$3)),IF(AND((A34&gt;$D$5),(A34&lt;$D$6)),((A34-$D$6)/($D$5-$D$6)),0)))</f>
        <v>0.171428571428571</v>
      </c>
      <c r="P34" s="4" t="n">
        <f aca="false">1/(1+ABS((A34-$D$19)/$D$17)^(2*$D$18))</f>
        <v>0.0486834166194049</v>
      </c>
      <c r="R34" s="4" t="n">
        <f aca="false">MAX(O34,P34)</f>
        <v>0.171428571428571</v>
      </c>
      <c r="S34" s="4" t="n">
        <f aca="false">MIN(O34,P34)</f>
        <v>0.0486834166194049</v>
      </c>
      <c r="T34" s="4" t="n">
        <f aca="false">1-O34</f>
        <v>0.828571428571429</v>
      </c>
      <c r="U34" s="4" t="n">
        <f aca="false">MIN(O34,1-P34)</f>
        <v>0.171428571428571</v>
      </c>
      <c r="V34" s="11" t="n">
        <f aca="false">MAX(MIN(1-O34,P34),MIN(O34,1-P34))</f>
        <v>0.171428571428571</v>
      </c>
      <c r="W34" s="12" t="n">
        <f aca="false">MIN(O34,1-O34)</f>
        <v>0.171428571428571</v>
      </c>
      <c r="X34" s="12" t="n">
        <f aca="false">MAX(O34,1-O34)</f>
        <v>0.828571428571429</v>
      </c>
      <c r="AO34" s="13" t="n">
        <f aca="false">O34*P34</f>
        <v>0.00834572856332656</v>
      </c>
      <c r="AP34" s="13" t="n">
        <f aca="false">AO34/MAX($AO$2:$AO$202)</f>
        <v>0.00834572856332656</v>
      </c>
      <c r="AQ34" s="13" t="n">
        <f aca="false">O34+P34-O34*P34</f>
        <v>0.21176625948465</v>
      </c>
      <c r="AR34" s="13" t="n">
        <f aca="false">O34^2</f>
        <v>0.0293877551020408</v>
      </c>
      <c r="AS34" s="14" t="n">
        <f aca="false">O34^(1/2)</f>
        <v>0.414039335605413</v>
      </c>
    </row>
    <row r="35" customFormat="false" ht="14.9" hidden="false" customHeight="false" outlineLevel="0" collapsed="false">
      <c r="A35" s="4" t="n">
        <v>3.3</v>
      </c>
      <c r="O35" s="4" t="n">
        <f aca="false">IF(AND((A35&gt;=$D$4),(A35&lt;=$D$5)),1,IF(AND((A35&gt;$D$3),(A35&lt;$D$4)),((A35-$D$3)/($D$4-$D$3)),IF(AND((A35&gt;$D$5),(A35&lt;$D$6)),((A35-$D$6)/($D$5-$D$6)),0)))</f>
        <v>0.185714285714286</v>
      </c>
      <c r="P35" s="4" t="n">
        <f aca="false">1/(1+ABS((A35-$D$19)/$D$17)^(2*$D$18))</f>
        <v>0.055547099935787</v>
      </c>
      <c r="R35" s="4" t="n">
        <f aca="false">MAX(O35,P35)</f>
        <v>0.185714285714286</v>
      </c>
      <c r="S35" s="4" t="n">
        <f aca="false">MIN(O35,P35)</f>
        <v>0.055547099935787</v>
      </c>
      <c r="T35" s="4" t="n">
        <f aca="false">1-O35</f>
        <v>0.814285714285714</v>
      </c>
      <c r="U35" s="4" t="n">
        <f aca="false">MIN(O35,1-P35)</f>
        <v>0.185714285714286</v>
      </c>
      <c r="V35" s="11" t="n">
        <f aca="false">MAX(MIN(1-O35,P35),MIN(O35,1-P35))</f>
        <v>0.185714285714286</v>
      </c>
      <c r="W35" s="12" t="n">
        <f aca="false">MIN(O35,1-O35)</f>
        <v>0.185714285714286</v>
      </c>
      <c r="X35" s="12" t="n">
        <f aca="false">MAX(O35,1-O35)</f>
        <v>0.814285714285714</v>
      </c>
      <c r="AO35" s="13" t="n">
        <f aca="false">O35*P35</f>
        <v>0.0103158899880747</v>
      </c>
      <c r="AP35" s="13" t="n">
        <f aca="false">AO35/MAX($AO$2:$AO$202)</f>
        <v>0.0103158899880747</v>
      </c>
      <c r="AQ35" s="13" t="n">
        <f aca="false">O35+P35-O35*P35</f>
        <v>0.230945495661998</v>
      </c>
      <c r="AR35" s="13" t="n">
        <f aca="false">O35^2</f>
        <v>0.0344897959183673</v>
      </c>
      <c r="AS35" s="14" t="n">
        <f aca="false">O35^(1/2)</f>
        <v>0.430945803685667</v>
      </c>
    </row>
    <row r="36" customFormat="false" ht="14.9" hidden="false" customHeight="false" outlineLevel="0" collapsed="false">
      <c r="A36" s="4" t="n">
        <v>3.4</v>
      </c>
      <c r="O36" s="4" t="n">
        <f aca="false">IF(AND((A36&gt;=$D$4),(A36&lt;=$D$5)),1,IF(AND((A36&gt;$D$3),(A36&lt;$D$4)),((A36-$D$3)/($D$4-$D$3)),IF(AND((A36&gt;$D$5),(A36&lt;$D$6)),((A36-$D$6)/($D$5-$D$6)),0)))</f>
        <v>0.2</v>
      </c>
      <c r="P36" s="4" t="n">
        <f aca="false">1/(1+ABS((A36-$D$19)/$D$17)^(2*$D$18))</f>
        <v>0.0634602706620143</v>
      </c>
      <c r="R36" s="4" t="n">
        <f aca="false">MAX(O36,P36)</f>
        <v>0.2</v>
      </c>
      <c r="S36" s="4" t="n">
        <f aca="false">MIN(O36,P36)</f>
        <v>0.0634602706620143</v>
      </c>
      <c r="T36" s="4" t="n">
        <f aca="false">1-O36</f>
        <v>0.8</v>
      </c>
      <c r="U36" s="4" t="n">
        <f aca="false">MIN(O36,1-P36)</f>
        <v>0.2</v>
      </c>
      <c r="V36" s="11" t="n">
        <f aca="false">MAX(MIN(1-O36,P36),MIN(O36,1-P36))</f>
        <v>0.2</v>
      </c>
      <c r="W36" s="12" t="n">
        <f aca="false">MIN(O36,1-O36)</f>
        <v>0.2</v>
      </c>
      <c r="X36" s="12" t="n">
        <f aca="false">MAX(O36,1-O36)</f>
        <v>0.8</v>
      </c>
      <c r="AO36" s="13" t="n">
        <f aca="false">O36*P36</f>
        <v>0.0126920541324029</v>
      </c>
      <c r="AP36" s="13" t="n">
        <f aca="false">AO36/MAX($AO$2:$AO$202)</f>
        <v>0.0126920541324029</v>
      </c>
      <c r="AQ36" s="13" t="n">
        <f aca="false">O36+P36-O36*P36</f>
        <v>0.250768216529611</v>
      </c>
      <c r="AR36" s="13" t="n">
        <f aca="false">O36^2</f>
        <v>0.04</v>
      </c>
      <c r="AS36" s="14" t="n">
        <f aca="false">O36^(1/2)</f>
        <v>0.447213595499958</v>
      </c>
    </row>
    <row r="37" customFormat="false" ht="14.9" hidden="false" customHeight="false" outlineLevel="0" collapsed="false">
      <c r="A37" s="4" t="n">
        <v>3.5</v>
      </c>
      <c r="O37" s="4" t="n">
        <f aca="false">IF(AND((A37&gt;=$D$4),(A37&lt;=$D$5)),1,IF(AND((A37&gt;$D$3),(A37&lt;$D$4)),((A37-$D$3)/($D$4-$D$3)),IF(AND((A37&gt;$D$5),(A37&lt;$D$6)),((A37-$D$6)/($D$5-$D$6)),0)))</f>
        <v>0.214285714285714</v>
      </c>
      <c r="P37" s="4" t="n">
        <f aca="false">1/(1+ABS((A37-$D$19)/$D$17)^(2*$D$18))</f>
        <v>0.0725858756713366</v>
      </c>
      <c r="R37" s="4" t="n">
        <f aca="false">MAX(O37,P37)</f>
        <v>0.214285714285714</v>
      </c>
      <c r="S37" s="4" t="n">
        <f aca="false">MIN(O37,P37)</f>
        <v>0.0725858756713366</v>
      </c>
      <c r="T37" s="4" t="n">
        <f aca="false">1-O37</f>
        <v>0.785714285714286</v>
      </c>
      <c r="U37" s="4" t="n">
        <f aca="false">MIN(O37,1-P37)</f>
        <v>0.214285714285714</v>
      </c>
      <c r="V37" s="11" t="n">
        <f aca="false">MAX(MIN(1-O37,P37),MIN(O37,1-P37))</f>
        <v>0.214285714285714</v>
      </c>
      <c r="W37" s="12" t="n">
        <f aca="false">MIN(O37,1-O37)</f>
        <v>0.214285714285714</v>
      </c>
      <c r="X37" s="12" t="n">
        <f aca="false">MAX(O37,1-O37)</f>
        <v>0.785714285714286</v>
      </c>
      <c r="AO37" s="13" t="n">
        <f aca="false">O37*P37</f>
        <v>0.0155541162152864</v>
      </c>
      <c r="AP37" s="13" t="n">
        <f aca="false">AO37/MAX($AO$2:$AO$202)</f>
        <v>0.0155541162152864</v>
      </c>
      <c r="AQ37" s="13" t="n">
        <f aca="false">O37+P37-O37*P37</f>
        <v>0.271317473741764</v>
      </c>
      <c r="AR37" s="13" t="n">
        <f aca="false">O37^2</f>
        <v>0.0459183673469388</v>
      </c>
      <c r="AS37" s="14" t="n">
        <f aca="false">O37^(1/2)</f>
        <v>0.462910049886276</v>
      </c>
    </row>
    <row r="38" customFormat="false" ht="14.9" hidden="false" customHeight="false" outlineLevel="0" collapsed="false">
      <c r="A38" s="4" t="n">
        <v>3.6</v>
      </c>
      <c r="O38" s="4" t="n">
        <f aca="false">IF(AND((A38&gt;=$D$4),(A38&lt;=$D$5)),1,IF(AND((A38&gt;$D$3),(A38&lt;$D$4)),((A38-$D$3)/($D$4-$D$3)),IF(AND((A38&gt;$D$5),(A38&lt;$D$6)),((A38-$D$6)/($D$5-$D$6)),0)))</f>
        <v>0.228571428571429</v>
      </c>
      <c r="P38" s="4" t="n">
        <f aca="false">1/(1+ABS((A38-$D$19)/$D$17)^(2*$D$18))</f>
        <v>0.0831089131661212</v>
      </c>
      <c r="R38" s="4" t="n">
        <f aca="false">MAX(O38,P38)</f>
        <v>0.228571428571429</v>
      </c>
      <c r="S38" s="4" t="n">
        <f aca="false">MIN(O38,P38)</f>
        <v>0.0831089131661212</v>
      </c>
      <c r="T38" s="4" t="n">
        <f aca="false">1-O38</f>
        <v>0.771428571428571</v>
      </c>
      <c r="U38" s="4" t="n">
        <f aca="false">MIN(O38,1-P38)</f>
        <v>0.228571428571429</v>
      </c>
      <c r="V38" s="11" t="n">
        <f aca="false">MAX(MIN(1-O38,P38),MIN(O38,1-P38))</f>
        <v>0.228571428571429</v>
      </c>
      <c r="W38" s="12" t="n">
        <f aca="false">MIN(O38,1-O38)</f>
        <v>0.228571428571429</v>
      </c>
      <c r="X38" s="12" t="n">
        <f aca="false">MAX(O38,1-O38)</f>
        <v>0.771428571428571</v>
      </c>
      <c r="AO38" s="13" t="n">
        <f aca="false">O38*P38</f>
        <v>0.0189963230093991</v>
      </c>
      <c r="AP38" s="13" t="n">
        <f aca="false">AO38/MAX($AO$2:$AO$202)</f>
        <v>0.0189963230093991</v>
      </c>
      <c r="AQ38" s="13" t="n">
        <f aca="false">O38+P38-O38*P38</f>
        <v>0.292684018728151</v>
      </c>
      <c r="AR38" s="13" t="n">
        <f aca="false">O38^2</f>
        <v>0.0522448979591837</v>
      </c>
      <c r="AS38" s="14" t="n">
        <f aca="false">O38^(1/2)</f>
        <v>0.478091443733758</v>
      </c>
    </row>
    <row r="39" customFormat="false" ht="14.9" hidden="false" customHeight="false" outlineLevel="0" collapsed="false">
      <c r="A39" s="4" t="n">
        <v>3.7</v>
      </c>
      <c r="O39" s="4" t="n">
        <f aca="false">IF(AND((A39&gt;=$D$4),(A39&lt;=$D$5)),1,IF(AND((A39&gt;$D$3),(A39&lt;$D$4)),((A39-$D$3)/($D$4-$D$3)),IF(AND((A39&gt;$D$5),(A39&lt;$D$6)),((A39-$D$6)/($D$5-$D$6)),0)))</f>
        <v>0.242857142857143</v>
      </c>
      <c r="P39" s="4" t="n">
        <f aca="false">1/(1+ABS((A39-$D$19)/$D$17)^(2*$D$18))</f>
        <v>0.095237416505199</v>
      </c>
      <c r="R39" s="4" t="n">
        <f aca="false">MAX(O39,P39)</f>
        <v>0.242857142857143</v>
      </c>
      <c r="S39" s="4" t="n">
        <f aca="false">MIN(O39,P39)</f>
        <v>0.095237416505199</v>
      </c>
      <c r="T39" s="4" t="n">
        <f aca="false">1-O39</f>
        <v>0.757142857142857</v>
      </c>
      <c r="U39" s="4" t="n">
        <f aca="false">MIN(O39,1-P39)</f>
        <v>0.242857142857143</v>
      </c>
      <c r="V39" s="11" t="n">
        <f aca="false">MAX(MIN(1-O39,P39),MIN(O39,1-P39))</f>
        <v>0.242857142857143</v>
      </c>
      <c r="W39" s="12" t="n">
        <f aca="false">MIN(O39,1-O39)</f>
        <v>0.242857142857143</v>
      </c>
      <c r="X39" s="12" t="n">
        <f aca="false">MAX(O39,1-O39)</f>
        <v>0.757142857142857</v>
      </c>
      <c r="AO39" s="13" t="n">
        <f aca="false">O39*P39</f>
        <v>0.0231290868655483</v>
      </c>
      <c r="AP39" s="13" t="n">
        <f aca="false">AO39/MAX($AO$2:$AO$202)</f>
        <v>0.0231290868655483</v>
      </c>
      <c r="AQ39" s="13" t="n">
        <f aca="false">O39+P39-O39*P39</f>
        <v>0.314965472496794</v>
      </c>
      <c r="AR39" s="13" t="n">
        <f aca="false">O39^2</f>
        <v>0.0589795918367347</v>
      </c>
      <c r="AS39" s="14" t="n">
        <f aca="false">O39^(1/2)</f>
        <v>0.492805380304581</v>
      </c>
    </row>
    <row r="40" customFormat="false" ht="14.9" hidden="false" customHeight="false" outlineLevel="0" collapsed="false">
      <c r="A40" s="16" t="n">
        <v>3.8</v>
      </c>
      <c r="O40" s="4" t="n">
        <f aca="false">IF(AND((A40&gt;=$D$4),(A40&lt;=$D$5)),1,IF(AND((A40&gt;$D$3),(A40&lt;$D$4)),((A40-$D$3)/($D$4-$D$3)),IF(AND((A40&gt;$D$5),(A40&lt;$D$6)),((A40-$D$6)/($D$5-$D$6)),0)))</f>
        <v>0.257142857142857</v>
      </c>
      <c r="P40" s="4" t="n">
        <f aca="false">1/(1+ABS((A40-$D$19)/$D$17)^(2*$D$18))</f>
        <v>0.109202408204453</v>
      </c>
      <c r="R40" s="4" t="n">
        <f aca="false">MAX(O40,P40)</f>
        <v>0.257142857142857</v>
      </c>
      <c r="S40" s="4" t="n">
        <f aca="false">MIN(O40,P40)</f>
        <v>0.109202408204453</v>
      </c>
      <c r="T40" s="4" t="n">
        <f aca="false">1-O40</f>
        <v>0.742857142857143</v>
      </c>
      <c r="U40" s="4" t="n">
        <f aca="false">MIN(O40,1-P40)</f>
        <v>0.257142857142857</v>
      </c>
      <c r="V40" s="11" t="n">
        <f aca="false">MAX(MIN(1-O40,P40),MIN(O40,1-P40))</f>
        <v>0.257142857142857</v>
      </c>
      <c r="W40" s="12" t="n">
        <f aca="false">MIN(O40,1-O40)</f>
        <v>0.257142857142857</v>
      </c>
      <c r="X40" s="12" t="n">
        <f aca="false">MAX(O40,1-O40)</f>
        <v>0.742857142857143</v>
      </c>
      <c r="AO40" s="13" t="n">
        <f aca="false">O40*P40</f>
        <v>0.0280806192525736</v>
      </c>
      <c r="AP40" s="13" t="n">
        <f aca="false">AO40/MAX($AO$2:$AO$202)</f>
        <v>0.0280806192525736</v>
      </c>
      <c r="AQ40" s="13" t="n">
        <f aca="false">O40+P40-O40*P40</f>
        <v>0.338264646094736</v>
      </c>
      <c r="AR40" s="13" t="n">
        <f aca="false">O40^2</f>
        <v>0.0661224489795918</v>
      </c>
      <c r="AS40" s="14" t="n">
        <f aca="false">O40^(1/2)</f>
        <v>0.50709255283711</v>
      </c>
    </row>
    <row r="41" customFormat="false" ht="14.9" hidden="false" customHeight="false" outlineLevel="0" collapsed="false">
      <c r="A41" s="16" t="n">
        <v>3.9</v>
      </c>
      <c r="O41" s="4" t="n">
        <f aca="false">IF(AND((A41&gt;=$D$4),(A41&lt;=$D$5)),1,IF(AND((A41&gt;$D$3),(A41&lt;$D$4)),((A41-$D$3)/($D$4-$D$3)),IF(AND((A41&gt;$D$5),(A41&lt;$D$6)),((A41-$D$6)/($D$5-$D$6)),0)))</f>
        <v>0.271428571428571</v>
      </c>
      <c r="P41" s="4" t="n">
        <f aca="false">1/(1+ABS((A41-$D$19)/$D$17)^(2*$D$18))</f>
        <v>0.125256241072582</v>
      </c>
      <c r="R41" s="4" t="n">
        <f aca="false">MAX(O41,P41)</f>
        <v>0.271428571428571</v>
      </c>
      <c r="S41" s="4" t="n">
        <f aca="false">MIN(O41,P41)</f>
        <v>0.125256241072582</v>
      </c>
      <c r="T41" s="4" t="n">
        <f aca="false">1-O41</f>
        <v>0.728571428571429</v>
      </c>
      <c r="U41" s="4" t="n">
        <f aca="false">MIN(O41,1-P41)</f>
        <v>0.271428571428571</v>
      </c>
      <c r="V41" s="11" t="n">
        <f aca="false">MAX(MIN(1-O41,P41),MIN(O41,1-P41))</f>
        <v>0.271428571428571</v>
      </c>
      <c r="W41" s="12" t="n">
        <f aca="false">MIN(O41,1-O41)</f>
        <v>0.271428571428571</v>
      </c>
      <c r="X41" s="12" t="n">
        <f aca="false">MAX(O41,1-O41)</f>
        <v>0.728571428571429</v>
      </c>
      <c r="AO41" s="13" t="n">
        <f aca="false">O41*P41</f>
        <v>0.0339981225768437</v>
      </c>
      <c r="AP41" s="13" t="n">
        <f aca="false">AO41/MAX($AO$2:$AO$202)</f>
        <v>0.0339981225768437</v>
      </c>
      <c r="AQ41" s="13" t="n">
        <f aca="false">O41+P41-O41*P41</f>
        <v>0.36268668992431</v>
      </c>
      <c r="AR41" s="13" t="n">
        <f aca="false">O41^2</f>
        <v>0.0736734693877551</v>
      </c>
      <c r="AS41" s="14" t="n">
        <f aca="false">O41^(1/2)</f>
        <v>0.520988072251728</v>
      </c>
    </row>
    <row r="42" customFormat="false" ht="14.9" hidden="false" customHeight="false" outlineLevel="0" collapsed="false">
      <c r="A42" s="16" t="n">
        <v>4</v>
      </c>
      <c r="O42" s="4" t="n">
        <f aca="false">IF(AND((A42&gt;=$D$4),(A42&lt;=$D$5)),1,IF(AND((A42&gt;$D$3),(A42&lt;$D$4)),((A42-$D$3)/($D$4-$D$3)),IF(AND((A42&gt;$D$5),(A42&lt;$D$6)),((A42-$D$6)/($D$5-$D$6)),0)))</f>
        <v>0.285714285714286</v>
      </c>
      <c r="P42" s="4" t="n">
        <f aca="false">1/(1+ABS((A42-$D$19)/$D$17)^(2*$D$18))</f>
        <v>0.143668573157284</v>
      </c>
      <c r="R42" s="4" t="n">
        <f aca="false">MAX(O42,P42)</f>
        <v>0.285714285714286</v>
      </c>
      <c r="S42" s="4" t="n">
        <f aca="false">MIN(O42,P42)</f>
        <v>0.143668573157284</v>
      </c>
      <c r="T42" s="4" t="n">
        <f aca="false">1-O42</f>
        <v>0.714285714285714</v>
      </c>
      <c r="U42" s="4" t="n">
        <f aca="false">MIN(O42,1-P42)</f>
        <v>0.285714285714286</v>
      </c>
      <c r="V42" s="11" t="n">
        <f aca="false">MAX(MIN(1-O42,P42),MIN(O42,1-P42))</f>
        <v>0.285714285714286</v>
      </c>
      <c r="W42" s="12" t="n">
        <f aca="false">MIN(O42,1-O42)</f>
        <v>0.285714285714286</v>
      </c>
      <c r="X42" s="12" t="n">
        <f aca="false">MAX(O42,1-O42)</f>
        <v>0.714285714285714</v>
      </c>
      <c r="AO42" s="13" t="n">
        <f aca="false">O42*P42</f>
        <v>0.0410481637592241</v>
      </c>
      <c r="AP42" s="13" t="n">
        <f aca="false">AO42/MAX($AO$2:$AO$202)</f>
        <v>0.0410481637592241</v>
      </c>
      <c r="AQ42" s="13" t="n">
        <f aca="false">O42+P42-O42*P42</f>
        <v>0.388334695112346</v>
      </c>
      <c r="AR42" s="13" t="n">
        <f aca="false">O42^2</f>
        <v>0.0816326530612245</v>
      </c>
      <c r="AS42" s="14" t="n">
        <f aca="false">O42^(1/2)</f>
        <v>0.534522483824849</v>
      </c>
    </row>
    <row r="43" customFormat="false" ht="14.9" hidden="false" customHeight="false" outlineLevel="0" collapsed="false">
      <c r="A43" s="16" t="n">
        <v>4.1</v>
      </c>
      <c r="O43" s="4" t="n">
        <f aca="false">IF(AND((A43&gt;=$D$4),(A43&lt;=$D$5)),1,IF(AND((A43&gt;$D$3),(A43&lt;$D$4)),((A43-$D$3)/($D$4-$D$3)),IF(AND((A43&gt;$D$5),(A43&lt;$D$6)),((A43-$D$6)/($D$5-$D$6)),0)))</f>
        <v>0.3</v>
      </c>
      <c r="P43" s="4" t="n">
        <f aca="false">1/(1+ABS((A43-$D$19)/$D$17)^(2*$D$18))</f>
        <v>0.164719062109107</v>
      </c>
      <c r="R43" s="4" t="n">
        <f aca="false">MAX(O43,P43)</f>
        <v>0.3</v>
      </c>
      <c r="S43" s="4" t="n">
        <f aca="false">MIN(O43,P43)</f>
        <v>0.164719062109107</v>
      </c>
      <c r="T43" s="4" t="n">
        <f aca="false">1-O43</f>
        <v>0.7</v>
      </c>
      <c r="U43" s="4" t="n">
        <f aca="false">MIN(O43,1-P43)</f>
        <v>0.3</v>
      </c>
      <c r="V43" s="11" t="n">
        <f aca="false">MAX(MIN(1-O43,P43),MIN(O43,1-P43))</f>
        <v>0.3</v>
      </c>
      <c r="W43" s="12" t="n">
        <f aca="false">MIN(O43,1-O43)</f>
        <v>0.3</v>
      </c>
      <c r="X43" s="12" t="n">
        <f aca="false">MAX(O43,1-O43)</f>
        <v>0.7</v>
      </c>
      <c r="AO43" s="13" t="n">
        <f aca="false">O43*P43</f>
        <v>0.0494157186327321</v>
      </c>
      <c r="AP43" s="13" t="n">
        <f aca="false">AO43/MAX($AO$2:$AO$202)</f>
        <v>0.0494157186327321</v>
      </c>
      <c r="AQ43" s="13" t="n">
        <f aca="false">O43+P43-O43*P43</f>
        <v>0.415303343476375</v>
      </c>
      <c r="AR43" s="13" t="n">
        <f aca="false">O43^2</f>
        <v>0.09</v>
      </c>
      <c r="AS43" s="14" t="n">
        <f aca="false">O43^(1/2)</f>
        <v>0.547722557505166</v>
      </c>
    </row>
    <row r="44" customFormat="false" ht="14.9" hidden="false" customHeight="false" outlineLevel="0" collapsed="false">
      <c r="A44" s="16" t="n">
        <v>4.2</v>
      </c>
      <c r="O44" s="4" t="n">
        <f aca="false">IF(AND((A44&gt;=$D$4),(A44&lt;=$D$5)),1,IF(AND((A44&gt;$D$3),(A44&lt;$D$4)),((A44-$D$3)/($D$4-$D$3)),IF(AND((A44&gt;$D$5),(A44&lt;$D$6)),((A44-$D$6)/($D$5-$D$6)),0)))</f>
        <v>0.314285714285714</v>
      </c>
      <c r="P44" s="4" t="n">
        <f aca="false">1/(1+ABS((A44-$D$19)/$D$17)^(2*$D$18))</f>
        <v>0.188685761706004</v>
      </c>
      <c r="R44" s="4" t="n">
        <f aca="false">MAX(O44,P44)</f>
        <v>0.314285714285714</v>
      </c>
      <c r="S44" s="4" t="n">
        <f aca="false">MIN(O44,P44)</f>
        <v>0.188685761706004</v>
      </c>
      <c r="T44" s="4" t="n">
        <f aca="false">1-O44</f>
        <v>0.685714285714286</v>
      </c>
      <c r="U44" s="4" t="n">
        <f aca="false">MIN(O44,1-P44)</f>
        <v>0.314285714285714</v>
      </c>
      <c r="V44" s="11" t="n">
        <f aca="false">MAX(MIN(1-O44,P44),MIN(O44,1-P44))</f>
        <v>0.314285714285714</v>
      </c>
      <c r="W44" s="12" t="n">
        <f aca="false">MIN(O44,1-O44)</f>
        <v>0.314285714285714</v>
      </c>
      <c r="X44" s="12" t="n">
        <f aca="false">MAX(O44,1-O44)</f>
        <v>0.685714285714286</v>
      </c>
      <c r="AO44" s="13" t="n">
        <f aca="false">O44*P44</f>
        <v>0.0593012393933157</v>
      </c>
      <c r="AP44" s="13" t="n">
        <f aca="false">AO44/MAX($AO$2:$AO$202)</f>
        <v>0.0593012393933157</v>
      </c>
      <c r="AQ44" s="13" t="n">
        <f aca="false">O44+P44-O44*P44</f>
        <v>0.443670236598403</v>
      </c>
      <c r="AR44" s="13" t="n">
        <f aca="false">O44^2</f>
        <v>0.0987755102040817</v>
      </c>
      <c r="AS44" s="14" t="n">
        <f aca="false">O44^(1/2)</f>
        <v>0.560611910581388</v>
      </c>
    </row>
    <row r="45" customFormat="false" ht="14.9" hidden="false" customHeight="false" outlineLevel="0" collapsed="false">
      <c r="A45" s="16" t="n">
        <v>4.3</v>
      </c>
      <c r="O45" s="4" t="n">
        <f aca="false">IF(AND((A45&gt;=$D$4),(A45&lt;=$D$5)),1,IF(AND((A45&gt;$D$3),(A45&lt;$D$4)),((A45-$D$3)/($D$4-$D$3)),IF(AND((A45&gt;$D$5),(A45&lt;$D$6)),((A45-$D$6)/($D$5-$D$6)),0)))</f>
        <v>0.328571428571429</v>
      </c>
      <c r="P45" s="4" t="n">
        <f aca="false">1/(1+ABS((A45-$D$19)/$D$17)^(2*$D$18))</f>
        <v>0.21582823848485</v>
      </c>
      <c r="R45" s="4" t="n">
        <f aca="false">MAX(O45,P45)</f>
        <v>0.328571428571429</v>
      </c>
      <c r="S45" s="4" t="n">
        <f aca="false">MIN(O45,P45)</f>
        <v>0.21582823848485</v>
      </c>
      <c r="T45" s="4" t="n">
        <f aca="false">1-O45</f>
        <v>0.671428571428572</v>
      </c>
      <c r="U45" s="4" t="n">
        <f aca="false">MIN(O45,1-P45)</f>
        <v>0.328571428571429</v>
      </c>
      <c r="V45" s="11" t="n">
        <f aca="false">MAX(MIN(1-O45,P45),MIN(O45,1-P45))</f>
        <v>0.328571428571429</v>
      </c>
      <c r="W45" s="12" t="n">
        <f aca="false">MIN(O45,1-O45)</f>
        <v>0.328571428571429</v>
      </c>
      <c r="X45" s="12" t="n">
        <f aca="false">MAX(O45,1-O45)</f>
        <v>0.671428571428572</v>
      </c>
      <c r="AO45" s="13" t="n">
        <f aca="false">O45*P45</f>
        <v>0.0709149926450222</v>
      </c>
      <c r="AP45" s="13" t="n">
        <f aca="false">AO45/MAX($AO$2:$AO$202)</f>
        <v>0.0709149926450222</v>
      </c>
      <c r="AQ45" s="13" t="n">
        <f aca="false">O45+P45-O45*P45</f>
        <v>0.473484674411257</v>
      </c>
      <c r="AR45" s="13" t="n">
        <f aca="false">O45^2</f>
        <v>0.107959183673469</v>
      </c>
      <c r="AS45" s="14" t="n">
        <f aca="false">O45^(1/2)</f>
        <v>0.573211504221111</v>
      </c>
    </row>
    <row r="46" customFormat="false" ht="14.9" hidden="false" customHeight="false" outlineLevel="0" collapsed="false">
      <c r="A46" s="16" t="n">
        <v>4.4</v>
      </c>
      <c r="O46" s="4" t="n">
        <f aca="false">IF(AND((A46&gt;=$D$4),(A46&lt;=$D$5)),1,IF(AND((A46&gt;$D$3),(A46&lt;$D$4)),((A46-$D$3)/($D$4-$D$3)),IF(AND((A46&gt;$D$5),(A46&lt;$D$6)),((A46-$D$6)/($D$5-$D$6)),0)))</f>
        <v>0.342857142857143</v>
      </c>
      <c r="P46" s="4" t="n">
        <f aca="false">1/(1+ABS((A46-$D$19)/$D$17)^(2*$D$18))</f>
        <v>0.246364712361946</v>
      </c>
      <c r="R46" s="4" t="n">
        <f aca="false">MAX(O46,P46)</f>
        <v>0.342857142857143</v>
      </c>
      <c r="S46" s="4" t="n">
        <f aca="false">MIN(O46,P46)</f>
        <v>0.246364712361946</v>
      </c>
      <c r="T46" s="4" t="n">
        <f aca="false">1-O46</f>
        <v>0.657142857142857</v>
      </c>
      <c r="U46" s="4" t="n">
        <f aca="false">MIN(O46,1-P46)</f>
        <v>0.342857142857143</v>
      </c>
      <c r="V46" s="11" t="n">
        <f aca="false">MAX(MIN(1-O46,P46),MIN(O46,1-P46))</f>
        <v>0.342857142857143</v>
      </c>
      <c r="W46" s="12" t="n">
        <f aca="false">MIN(O46,1-O46)</f>
        <v>0.342857142857143</v>
      </c>
      <c r="X46" s="12" t="n">
        <f aca="false">MAX(O46,1-O46)</f>
        <v>0.657142857142857</v>
      </c>
      <c r="AO46" s="13" t="n">
        <f aca="false">O46*P46</f>
        <v>0.0844679013812388</v>
      </c>
      <c r="AP46" s="13" t="n">
        <f aca="false">AO46/MAX($AO$2:$AO$202)</f>
        <v>0.0844679013812388</v>
      </c>
      <c r="AQ46" s="13" t="n">
        <f aca="false">O46+P46-O46*P46</f>
        <v>0.504753953837851</v>
      </c>
      <c r="AR46" s="13" t="n">
        <f aca="false">O46^2</f>
        <v>0.117551020408163</v>
      </c>
      <c r="AS46" s="14" t="n">
        <f aca="false">O46^(1/2)</f>
        <v>0.58554004376912</v>
      </c>
    </row>
    <row r="47" customFormat="false" ht="14.9" hidden="false" customHeight="false" outlineLevel="0" collapsed="false">
      <c r="A47" s="16" t="n">
        <v>4.5</v>
      </c>
      <c r="O47" s="4" t="n">
        <f aca="false">IF(AND((A47&gt;=$D$4),(A47&lt;=$D$5)),1,IF(AND((A47&gt;$D$3),(A47&lt;$D$4)),((A47-$D$3)/($D$4-$D$3)),IF(AND((A47&gt;$D$5),(A47&lt;$D$6)),((A47-$D$6)/($D$5-$D$6)),0)))</f>
        <v>0.357142857142857</v>
      </c>
      <c r="P47" s="4" t="n">
        <f aca="false">1/(1+ABS((A47-$D$19)/$D$17)^(2*$D$18))</f>
        <v>0.280443194502562</v>
      </c>
      <c r="R47" s="4" t="n">
        <f aca="false">MAX(O47,P47)</f>
        <v>0.357142857142857</v>
      </c>
      <c r="S47" s="4" t="n">
        <f aca="false">MIN(O47,P47)</f>
        <v>0.280443194502562</v>
      </c>
      <c r="T47" s="4" t="n">
        <f aca="false">1-O47</f>
        <v>0.642857142857143</v>
      </c>
      <c r="U47" s="4" t="n">
        <f aca="false">MIN(O47,1-P47)</f>
        <v>0.357142857142857</v>
      </c>
      <c r="V47" s="11" t="n">
        <f aca="false">MAX(MIN(1-O47,P47),MIN(O47,1-P47))</f>
        <v>0.357142857142857</v>
      </c>
      <c r="W47" s="12" t="n">
        <f aca="false">MIN(O47,1-O47)</f>
        <v>0.357142857142857</v>
      </c>
      <c r="X47" s="12" t="n">
        <f aca="false">MAX(O47,1-O47)</f>
        <v>0.642857142857143</v>
      </c>
      <c r="AO47" s="13" t="n">
        <f aca="false">O47*P47</f>
        <v>0.100158283750915</v>
      </c>
      <c r="AP47" s="13" t="n">
        <f aca="false">AO47/MAX($AO$2:$AO$202)</f>
        <v>0.100158283750915</v>
      </c>
      <c r="AQ47" s="13" t="n">
        <f aca="false">O47+P47-O47*P47</f>
        <v>0.537427767894504</v>
      </c>
      <c r="AR47" s="13" t="n">
        <f aca="false">O47^2</f>
        <v>0.127551020408163</v>
      </c>
      <c r="AS47" s="14" t="n">
        <f aca="false">O47^(1/2)</f>
        <v>0.597614304667197</v>
      </c>
    </row>
    <row r="48" customFormat="false" ht="14.9" hidden="false" customHeight="false" outlineLevel="0" collapsed="false">
      <c r="A48" s="16" t="n">
        <v>4.6</v>
      </c>
      <c r="O48" s="4" t="n">
        <f aca="false">IF(AND((A48&gt;=$D$4),(A48&lt;=$D$5)),1,IF(AND((A48&gt;$D$3),(A48&lt;$D$4)),((A48-$D$3)/($D$4-$D$3)),IF(AND((A48&gt;$D$5),(A48&lt;$D$6)),((A48-$D$6)/($D$5-$D$6)),0)))</f>
        <v>0.371428571428571</v>
      </c>
      <c r="P48" s="4" t="n">
        <f aca="false">1/(1+ABS((A48-$D$19)/$D$17)^(2*$D$18))</f>
        <v>0.318107761682737</v>
      </c>
      <c r="R48" s="4" t="n">
        <f aca="false">MAX(O48,P48)</f>
        <v>0.371428571428571</v>
      </c>
      <c r="S48" s="4" t="n">
        <f aca="false">MIN(O48,P48)</f>
        <v>0.318107761682737</v>
      </c>
      <c r="T48" s="4" t="n">
        <f aca="false">1-O48</f>
        <v>0.628571428571429</v>
      </c>
      <c r="U48" s="4" t="n">
        <f aca="false">MIN(O48,1-P48)</f>
        <v>0.371428571428571</v>
      </c>
      <c r="V48" s="11" t="n">
        <f aca="false">MAX(MIN(1-O48,P48),MIN(O48,1-P48))</f>
        <v>0.371428571428571</v>
      </c>
      <c r="W48" s="12" t="n">
        <f aca="false">MIN(O48,1-O48)</f>
        <v>0.371428571428571</v>
      </c>
      <c r="X48" s="12" t="n">
        <f aca="false">MAX(O48,1-O48)</f>
        <v>0.628571428571429</v>
      </c>
      <c r="AO48" s="13" t="n">
        <f aca="false">O48*P48</f>
        <v>0.11815431148216</v>
      </c>
      <c r="AP48" s="13" t="n">
        <f aca="false">AO48/MAX($AO$2:$AO$202)</f>
        <v>0.11815431148216</v>
      </c>
      <c r="AQ48" s="13" t="n">
        <f aca="false">O48+P48-O48*P48</f>
        <v>0.571382021629149</v>
      </c>
      <c r="AR48" s="13" t="n">
        <f aca="false">O48^2</f>
        <v>0.137959183673469</v>
      </c>
      <c r="AS48" s="14" t="n">
        <f aca="false">O48^(1/2)</f>
        <v>0.609449400220044</v>
      </c>
    </row>
    <row r="49" customFormat="false" ht="14.9" hidden="false" customHeight="false" outlineLevel="0" collapsed="false">
      <c r="A49" s="16" t="n">
        <v>4.7</v>
      </c>
      <c r="O49" s="4" t="n">
        <f aca="false">IF(AND((A49&gt;=$D$4),(A49&lt;=$D$5)),1,IF(AND((A49&gt;$D$3),(A49&lt;$D$4)),((A49-$D$3)/($D$4-$D$3)),IF(AND((A49&gt;$D$5),(A49&lt;$D$6)),((A49-$D$6)/($D$5-$D$6)),0)))</f>
        <v>0.385714285714286</v>
      </c>
      <c r="P49" s="4" t="n">
        <f aca="false">1/(1+ABS((A49-$D$19)/$D$17)^(2*$D$18))</f>
        <v>0.359262786581823</v>
      </c>
      <c r="R49" s="4" t="n">
        <f aca="false">MAX(O49,P49)</f>
        <v>0.385714285714286</v>
      </c>
      <c r="S49" s="4" t="n">
        <f aca="false">MIN(O49,P49)</f>
        <v>0.359262786581823</v>
      </c>
      <c r="T49" s="4" t="n">
        <f aca="false">1-O49</f>
        <v>0.614285714285714</v>
      </c>
      <c r="U49" s="4" t="n">
        <f aca="false">MIN(O49,1-P49)</f>
        <v>0.385714285714286</v>
      </c>
      <c r="V49" s="11" t="n">
        <f aca="false">MAX(MIN(1-O49,P49),MIN(O49,1-P49))</f>
        <v>0.385714285714286</v>
      </c>
      <c r="W49" s="12" t="n">
        <f aca="false">MIN(O49,1-O49)</f>
        <v>0.385714285714286</v>
      </c>
      <c r="X49" s="12" t="n">
        <f aca="false">MAX(O49,1-O49)</f>
        <v>0.614285714285714</v>
      </c>
      <c r="AO49" s="13" t="n">
        <f aca="false">O49*P49</f>
        <v>0.138572789110132</v>
      </c>
      <c r="AP49" s="13" t="n">
        <f aca="false">AO49/MAX($AO$2:$AO$202)</f>
        <v>0.138572789110132</v>
      </c>
      <c r="AQ49" s="13" t="n">
        <f aca="false">O49+P49-O49*P49</f>
        <v>0.606404283185977</v>
      </c>
      <c r="AR49" s="13" t="n">
        <f aca="false">O49^2</f>
        <v>0.148775510204082</v>
      </c>
      <c r="AS49" s="14" t="n">
        <f aca="false">O49^(1/2)</f>
        <v>0.621059003408119</v>
      </c>
    </row>
    <row r="50" customFormat="false" ht="14.9" hidden="false" customHeight="false" outlineLevel="0" collapsed="false">
      <c r="A50" s="16" t="n">
        <v>4.8</v>
      </c>
      <c r="O50" s="4" t="n">
        <f aca="false">IF(AND((A50&gt;=$D$4),(A50&lt;=$D$5)),1,IF(AND((A50&gt;$D$3),(A50&lt;$D$4)),((A50-$D$3)/($D$4-$D$3)),IF(AND((A50&gt;$D$5),(A50&lt;$D$6)),((A50-$D$6)/($D$5-$D$6)),0)))</f>
        <v>0.4</v>
      </c>
      <c r="P50" s="4" t="n">
        <f aca="false">1/(1+ABS((A50-$D$19)/$D$17)^(2*$D$18))</f>
        <v>0.403639953447793</v>
      </c>
      <c r="R50" s="4" t="n">
        <f aca="false">MAX(O50,P50)</f>
        <v>0.403639953447793</v>
      </c>
      <c r="S50" s="4" t="n">
        <f aca="false">MIN(O50,P50)</f>
        <v>0.4</v>
      </c>
      <c r="T50" s="4" t="n">
        <f aca="false">1-O50</f>
        <v>0.6</v>
      </c>
      <c r="U50" s="4" t="n">
        <f aca="false">MIN(O50,1-P50)</f>
        <v>0.4</v>
      </c>
      <c r="V50" s="11" t="n">
        <f aca="false">MAX(MIN(1-O50,P50),MIN(O50,1-P50))</f>
        <v>0.403639953447793</v>
      </c>
      <c r="W50" s="12" t="n">
        <f aca="false">MIN(O50,1-O50)</f>
        <v>0.4</v>
      </c>
      <c r="X50" s="12" t="n">
        <f aca="false">MAX(O50,1-O50)</f>
        <v>0.6</v>
      </c>
      <c r="AO50" s="13" t="n">
        <f aca="false">O50*P50</f>
        <v>0.161455981379117</v>
      </c>
      <c r="AP50" s="13" t="n">
        <f aca="false">AO50/MAX($AO$2:$AO$202)</f>
        <v>0.161455981379117</v>
      </c>
      <c r="AQ50" s="13" t="n">
        <f aca="false">O50+P50-O50*P50</f>
        <v>0.642183972068676</v>
      </c>
      <c r="AR50" s="13" t="n">
        <f aca="false">O50^2</f>
        <v>0.16</v>
      </c>
      <c r="AS50" s="14" t="n">
        <f aca="false">O50^(1/2)</f>
        <v>0.632455532033676</v>
      </c>
    </row>
    <row r="51" customFormat="false" ht="14.9" hidden="false" customHeight="false" outlineLevel="0" collapsed="false">
      <c r="A51" s="16" t="n">
        <v>4.9</v>
      </c>
      <c r="O51" s="4" t="n">
        <f aca="false">IF(AND((A51&gt;=$D$4),(A51&lt;=$D$5)),1,IF(AND((A51&gt;$D$3),(A51&lt;$D$4)),((A51-$D$3)/($D$4-$D$3)),IF(AND((A51&gt;$D$5),(A51&lt;$D$6)),((A51-$D$6)/($D$5-$D$6)),0)))</f>
        <v>0.414285714285714</v>
      </c>
      <c r="P51" s="4" t="n">
        <f aca="false">1/(1+ABS((A51-$D$19)/$D$17)^(2*$D$18))</f>
        <v>0.450774744805133</v>
      </c>
      <c r="R51" s="4" t="n">
        <f aca="false">MAX(O51,P51)</f>
        <v>0.450774744805133</v>
      </c>
      <c r="S51" s="4" t="n">
        <f aca="false">MIN(O51,P51)</f>
        <v>0.414285714285714</v>
      </c>
      <c r="T51" s="4" t="n">
        <f aca="false">1-O51</f>
        <v>0.585714285714286</v>
      </c>
      <c r="U51" s="4" t="n">
        <f aca="false">MIN(O51,1-P51)</f>
        <v>0.414285714285714</v>
      </c>
      <c r="V51" s="11" t="n">
        <f aca="false">MAX(MIN(1-O51,P51),MIN(O51,1-P51))</f>
        <v>0.450774744805133</v>
      </c>
      <c r="W51" s="12" t="n">
        <f aca="false">MIN(O51,1-O51)</f>
        <v>0.414285714285714</v>
      </c>
      <c r="X51" s="12" t="n">
        <f aca="false">MAX(O51,1-O51)</f>
        <v>0.585714285714286</v>
      </c>
      <c r="AO51" s="13" t="n">
        <f aca="false">O51*P51</f>
        <v>0.186749537133555</v>
      </c>
      <c r="AP51" s="13" t="n">
        <f aca="false">AO51/MAX($AO$2:$AO$202)</f>
        <v>0.186749537133555</v>
      </c>
      <c r="AQ51" s="13" t="n">
        <f aca="false">O51+P51-O51*P51</f>
        <v>0.678310921957292</v>
      </c>
      <c r="AR51" s="13" t="n">
        <f aca="false">O51^2</f>
        <v>0.171632653061225</v>
      </c>
      <c r="AS51" s="14" t="n">
        <f aca="false">O51^(1/2)</f>
        <v>0.643650304346789</v>
      </c>
    </row>
    <row r="52" customFormat="false" ht="14.9" hidden="false" customHeight="false" outlineLevel="0" collapsed="false">
      <c r="A52" s="16" t="n">
        <v>5</v>
      </c>
      <c r="O52" s="4" t="n">
        <f aca="false">IF(AND((A52&gt;=$D$4),(A52&lt;=$D$5)),1,IF(AND((A52&gt;$D$3),(A52&lt;$D$4)),((A52-$D$3)/($D$4-$D$3)),IF(AND((A52&gt;$D$5),(A52&lt;$D$6)),((A52-$D$6)/($D$5-$D$6)),0)))</f>
        <v>0.428571428571429</v>
      </c>
      <c r="P52" s="4" t="n">
        <f aca="false">1/(1+ABS((A52-$D$19)/$D$17)^(2*$D$18))</f>
        <v>0.5</v>
      </c>
      <c r="R52" s="4" t="n">
        <f aca="false">MAX(O52,P52)</f>
        <v>0.5</v>
      </c>
      <c r="S52" s="4" t="n">
        <f aca="false">MIN(O52,P52)</f>
        <v>0.428571428571429</v>
      </c>
      <c r="T52" s="4" t="n">
        <f aca="false">1-O52</f>
        <v>0.571428571428571</v>
      </c>
      <c r="U52" s="4" t="n">
        <f aca="false">MIN(O52,1-P52)</f>
        <v>0.428571428571429</v>
      </c>
      <c r="V52" s="11" t="n">
        <f aca="false">MAX(MIN(1-O52,P52),MIN(O52,1-P52))</f>
        <v>0.5</v>
      </c>
      <c r="W52" s="12" t="n">
        <f aca="false">MIN(O52,1-O52)</f>
        <v>0.428571428571429</v>
      </c>
      <c r="X52" s="12" t="n">
        <f aca="false">MAX(O52,1-O52)</f>
        <v>0.571428571428571</v>
      </c>
      <c r="AO52" s="13" t="n">
        <f aca="false">O52*P52</f>
        <v>0.214285714285714</v>
      </c>
      <c r="AP52" s="13" t="n">
        <f aca="false">AO52/MAX($AO$2:$AO$202)</f>
        <v>0.214285714285714</v>
      </c>
      <c r="AQ52" s="13" t="n">
        <f aca="false">O52+P52-O52*P52</f>
        <v>0.714285714285714</v>
      </c>
      <c r="AR52" s="13" t="n">
        <f aca="false">O52^2</f>
        <v>0.183673469387755</v>
      </c>
      <c r="AS52" s="14" t="n">
        <f aca="false">O52^(1/2)</f>
        <v>0.654653670707977</v>
      </c>
    </row>
    <row r="53" customFormat="false" ht="14.9" hidden="false" customHeight="false" outlineLevel="0" collapsed="false">
      <c r="A53" s="16" t="n">
        <v>5.1</v>
      </c>
      <c r="O53" s="4" t="n">
        <f aca="false">IF(AND((A53&gt;=$D$4),(A53&lt;=$D$5)),1,IF(AND((A53&gt;$D$3),(A53&lt;$D$4)),((A53-$D$3)/($D$4-$D$3)),IF(AND((A53&gt;$D$5),(A53&lt;$D$6)),((A53-$D$6)/($D$5-$D$6)),0)))</f>
        <v>0.442857142857143</v>
      </c>
      <c r="P53" s="4" t="n">
        <f aca="false">1/(1+ABS((A53-$D$19)/$D$17)^(2*$D$18))</f>
        <v>0.550463219194817</v>
      </c>
      <c r="R53" s="4" t="n">
        <f aca="false">MAX(O53,P53)</f>
        <v>0.550463219194817</v>
      </c>
      <c r="S53" s="4" t="n">
        <f aca="false">MIN(O53,P53)</f>
        <v>0.442857142857143</v>
      </c>
      <c r="T53" s="4" t="n">
        <f aca="false">1-O53</f>
        <v>0.557142857142857</v>
      </c>
      <c r="U53" s="4" t="n">
        <f aca="false">MIN(O53,1-P53)</f>
        <v>0.442857142857143</v>
      </c>
      <c r="V53" s="11" t="n">
        <f aca="false">MAX(MIN(1-O53,P53),MIN(O53,1-P53))</f>
        <v>0.550463219194817</v>
      </c>
      <c r="W53" s="12" t="n">
        <f aca="false">MIN(O53,1-O53)</f>
        <v>0.442857142857143</v>
      </c>
      <c r="X53" s="12" t="n">
        <f aca="false">MAX(O53,1-O53)</f>
        <v>0.557142857142857</v>
      </c>
      <c r="AO53" s="13" t="n">
        <f aca="false">O53*P53</f>
        <v>0.243776568500562</v>
      </c>
      <c r="AP53" s="13" t="n">
        <f aca="false">AO53/MAX($AO$2:$AO$202)</f>
        <v>0.243776568500562</v>
      </c>
      <c r="AQ53" s="13" t="n">
        <f aca="false">O53+P53-O53*P53</f>
        <v>0.749543793551398</v>
      </c>
      <c r="AR53" s="13" t="n">
        <f aca="false">O53^2</f>
        <v>0.196122448979592</v>
      </c>
      <c r="AS53" s="14" t="n">
        <f aca="false">O53^(1/2)</f>
        <v>0.665475125648692</v>
      </c>
    </row>
    <row r="54" customFormat="false" ht="14.9" hidden="false" customHeight="false" outlineLevel="0" collapsed="false">
      <c r="A54" s="16" t="n">
        <v>5.2</v>
      </c>
      <c r="O54" s="4" t="n">
        <f aca="false">IF(AND((A54&gt;=$D$4),(A54&lt;=$D$5)),1,IF(AND((A54&gt;$D$3),(A54&lt;$D$4)),((A54-$D$3)/($D$4-$D$3)),IF(AND((A54&gt;$D$5),(A54&lt;$D$6)),((A54-$D$6)/($D$5-$D$6)),0)))</f>
        <v>0.457142857142857</v>
      </c>
      <c r="P54" s="4" t="n">
        <f aca="false">1/(1+ABS((A54-$D$19)/$D$17)^(2*$D$18))</f>
        <v>0.601170925395604</v>
      </c>
      <c r="R54" s="4" t="n">
        <f aca="false">MAX(O54,P54)</f>
        <v>0.601170925395604</v>
      </c>
      <c r="S54" s="4" t="n">
        <f aca="false">MIN(O54,P54)</f>
        <v>0.457142857142857</v>
      </c>
      <c r="T54" s="4" t="n">
        <f aca="false">1-O54</f>
        <v>0.542857142857143</v>
      </c>
      <c r="U54" s="4" t="n">
        <f aca="false">MIN(O54,1-P54)</f>
        <v>0.398829074604396</v>
      </c>
      <c r="V54" s="11" t="n">
        <f aca="false">MAX(MIN(1-O54,P54),MIN(O54,1-P54))</f>
        <v>0.542857142857143</v>
      </c>
      <c r="W54" s="12" t="n">
        <f aca="false">MIN(O54,1-O54)</f>
        <v>0.457142857142857</v>
      </c>
      <c r="X54" s="12" t="n">
        <f aca="false">MAX(O54,1-O54)</f>
        <v>0.542857142857143</v>
      </c>
      <c r="AO54" s="13" t="n">
        <f aca="false">O54*P54</f>
        <v>0.274820994466562</v>
      </c>
      <c r="AP54" s="13" t="n">
        <f aca="false">AO54/MAX($AO$2:$AO$202)</f>
        <v>0.274820994466562</v>
      </c>
      <c r="AQ54" s="13" t="n">
        <f aca="false">O54+P54-O54*P54</f>
        <v>0.783492788071899</v>
      </c>
      <c r="AR54" s="13" t="n">
        <f aca="false">O54^2</f>
        <v>0.208979591836735</v>
      </c>
      <c r="AS54" s="14" t="n">
        <f aca="false">O54^(1/2)</f>
        <v>0.676123403782813</v>
      </c>
    </row>
    <row r="55" customFormat="false" ht="14.9" hidden="false" customHeight="false" outlineLevel="0" collapsed="false">
      <c r="A55" s="16" t="n">
        <v>5.3</v>
      </c>
      <c r="O55" s="4" t="n">
        <f aca="false">IF(AND((A55&gt;=$D$4),(A55&lt;=$D$5)),1,IF(AND((A55&gt;$D$3),(A55&lt;$D$4)),((A55-$D$3)/($D$4-$D$3)),IF(AND((A55&gt;$D$5),(A55&lt;$D$6)),((A55-$D$6)/($D$5-$D$6)),0)))</f>
        <v>0.471428571428571</v>
      </c>
      <c r="P55" s="4" t="n">
        <f aca="false">1/(1+ABS((A55-$D$19)/$D$17)^(2*$D$18))</f>
        <v>0.651057845311086</v>
      </c>
      <c r="R55" s="4" t="n">
        <f aca="false">MAX(O55,P55)</f>
        <v>0.651057845311086</v>
      </c>
      <c r="S55" s="4" t="n">
        <f aca="false">MIN(O55,P55)</f>
        <v>0.471428571428571</v>
      </c>
      <c r="T55" s="4" t="n">
        <f aca="false">1-O55</f>
        <v>0.528571428571429</v>
      </c>
      <c r="U55" s="4" t="n">
        <f aca="false">MIN(O55,1-P55)</f>
        <v>0.348942154688914</v>
      </c>
      <c r="V55" s="11" t="n">
        <f aca="false">MAX(MIN(1-O55,P55),MIN(O55,1-P55))</f>
        <v>0.528571428571429</v>
      </c>
      <c r="W55" s="12" t="n">
        <f aca="false">MIN(O55,1-O55)</f>
        <v>0.471428571428571</v>
      </c>
      <c r="X55" s="12" t="n">
        <f aca="false">MAX(O55,1-O55)</f>
        <v>0.528571428571429</v>
      </c>
      <c r="AO55" s="13" t="n">
        <f aca="false">O55*P55</f>
        <v>0.306927269932369</v>
      </c>
      <c r="AP55" s="13" t="n">
        <f aca="false">AO55/MAX($AO$2:$AO$202)</f>
        <v>0.306927269932369</v>
      </c>
      <c r="AQ55" s="13" t="n">
        <f aca="false">O55+P55-O55*P55</f>
        <v>0.815559146807288</v>
      </c>
      <c r="AR55" s="13" t="n">
        <f aca="false">O55^2</f>
        <v>0.222244897959184</v>
      </c>
      <c r="AS55" s="14" t="n">
        <f aca="false">O55^(1/2)</f>
        <v>0.686606562325595</v>
      </c>
    </row>
    <row r="56" customFormat="false" ht="14.9" hidden="false" customHeight="false" outlineLevel="0" collapsed="false">
      <c r="A56" s="16" t="n">
        <v>5.4</v>
      </c>
      <c r="O56" s="4" t="n">
        <f aca="false">IF(AND((A56&gt;=$D$4),(A56&lt;=$D$5)),1,IF(AND((A56&gt;$D$3),(A56&lt;$D$4)),((A56-$D$3)/($D$4-$D$3)),IF(AND((A56&gt;$D$5),(A56&lt;$D$6)),((A56-$D$6)/($D$5-$D$6)),0)))</f>
        <v>0.485714285714286</v>
      </c>
      <c r="P56" s="4" t="n">
        <f aca="false">1/(1+ABS((A56-$D$19)/$D$17)^(2*$D$18))</f>
        <v>0.699072298203886</v>
      </c>
      <c r="R56" s="4" t="n">
        <f aca="false">MAX(O56,P56)</f>
        <v>0.699072298203886</v>
      </c>
      <c r="S56" s="4" t="n">
        <f aca="false">MIN(O56,P56)</f>
        <v>0.485714285714286</v>
      </c>
      <c r="T56" s="4" t="n">
        <f aca="false">1-O56</f>
        <v>0.514285714285714</v>
      </c>
      <c r="U56" s="4" t="n">
        <f aca="false">MIN(O56,1-P56)</f>
        <v>0.300927701796115</v>
      </c>
      <c r="V56" s="11" t="n">
        <f aca="false">MAX(MIN(1-O56,P56),MIN(O56,1-P56))</f>
        <v>0.514285714285714</v>
      </c>
      <c r="W56" s="12" t="n">
        <f aca="false">MIN(O56,1-O56)</f>
        <v>0.485714285714286</v>
      </c>
      <c r="X56" s="12" t="n">
        <f aca="false">MAX(O56,1-O56)</f>
        <v>0.514285714285714</v>
      </c>
      <c r="AO56" s="13" t="n">
        <f aca="false">O56*P56</f>
        <v>0.339549401984744</v>
      </c>
      <c r="AP56" s="13" t="n">
        <f aca="false">AO56/MAX($AO$2:$AO$202)</f>
        <v>0.339549401984744</v>
      </c>
      <c r="AQ56" s="13" t="n">
        <f aca="false">O56+P56-O56*P56</f>
        <v>0.845237181933427</v>
      </c>
      <c r="AR56" s="13" t="n">
        <f aca="false">O56^2</f>
        <v>0.235918367346939</v>
      </c>
      <c r="AS56" s="14" t="n">
        <f aca="false">O56^(1/2)</f>
        <v>0.69693205243717</v>
      </c>
    </row>
    <row r="57" customFormat="false" ht="14.9" hidden="false" customHeight="false" outlineLevel="0" collapsed="false">
      <c r="A57" s="16" t="n">
        <v>5.5</v>
      </c>
      <c r="O57" s="4" t="n">
        <f aca="false">IF(AND((A57&gt;=$D$4),(A57&lt;=$D$5)),1,IF(AND((A57&gt;$D$3),(A57&lt;$D$4)),((A57-$D$3)/($D$4-$D$3)),IF(AND((A57&gt;$D$5),(A57&lt;$D$6)),((A57-$D$6)/($D$5-$D$6)),0)))</f>
        <v>0.5</v>
      </c>
      <c r="P57" s="4" t="n">
        <f aca="false">1/(1+ABS((A57-$D$19)/$D$17)^(2*$D$18))</f>
        <v>0.744264188958779</v>
      </c>
      <c r="R57" s="4" t="n">
        <f aca="false">MAX(O57,P57)</f>
        <v>0.744264188958779</v>
      </c>
      <c r="S57" s="4" t="n">
        <f aca="false">MIN(O57,P57)</f>
        <v>0.5</v>
      </c>
      <c r="T57" s="4" t="n">
        <f aca="false">1-O57</f>
        <v>0.5</v>
      </c>
      <c r="U57" s="4" t="n">
        <f aca="false">MIN(O57,1-P57)</f>
        <v>0.255735811041221</v>
      </c>
      <c r="V57" s="11" t="n">
        <f aca="false">MAX(MIN(1-O57,P57),MIN(O57,1-P57))</f>
        <v>0.5</v>
      </c>
      <c r="W57" s="12" t="n">
        <f aca="false">MIN(O57,1-O57)</f>
        <v>0.5</v>
      </c>
      <c r="X57" s="12" t="n">
        <f aca="false">MAX(O57,1-O57)</f>
        <v>0.5</v>
      </c>
      <c r="AO57" s="13" t="n">
        <f aca="false">O57*P57</f>
        <v>0.372132094479389</v>
      </c>
      <c r="AP57" s="13" t="n">
        <f aca="false">AO57/MAX($AO$2:$AO$202)</f>
        <v>0.372132094479389</v>
      </c>
      <c r="AQ57" s="13" t="n">
        <f aca="false">O57+P57-O57*P57</f>
        <v>0.872132094479389</v>
      </c>
      <c r="AR57" s="13" t="n">
        <f aca="false">O57^2</f>
        <v>0.25</v>
      </c>
      <c r="AS57" s="14" t="n">
        <f aca="false">O57^(1/2)</f>
        <v>0.707106781186548</v>
      </c>
    </row>
    <row r="58" customFormat="false" ht="14.9" hidden="false" customHeight="false" outlineLevel="0" collapsed="false">
      <c r="A58" s="16" t="n">
        <v>5.6</v>
      </c>
      <c r="O58" s="4" t="n">
        <f aca="false">IF(AND((A58&gt;=$D$4),(A58&lt;=$D$5)),1,IF(AND((A58&gt;$D$3),(A58&lt;$D$4)),((A58-$D$3)/($D$4-$D$3)),IF(AND((A58&gt;$D$5),(A58&lt;$D$6)),((A58-$D$6)/($D$5-$D$6)),0)))</f>
        <v>0.514285714285714</v>
      </c>
      <c r="P58" s="4" t="n">
        <f aca="false">1/(1+ABS((A58-$D$19)/$D$17)^(2*$D$18))</f>
        <v>0.785860468367183</v>
      </c>
      <c r="R58" s="4" t="n">
        <f aca="false">MAX(O58,P58)</f>
        <v>0.785860468367183</v>
      </c>
      <c r="S58" s="4" t="n">
        <f aca="false">MIN(O58,P58)</f>
        <v>0.514285714285714</v>
      </c>
      <c r="T58" s="4" t="n">
        <f aca="false">1-O58</f>
        <v>0.485714285714286</v>
      </c>
      <c r="U58" s="4" t="n">
        <f aca="false">MIN(O58,1-P58)</f>
        <v>0.214139531632817</v>
      </c>
      <c r="V58" s="11" t="n">
        <f aca="false">MAX(MIN(1-O58,P58),MIN(O58,1-P58))</f>
        <v>0.485714285714286</v>
      </c>
      <c r="W58" s="12" t="n">
        <f aca="false">MIN(O58,1-O58)</f>
        <v>0.485714285714286</v>
      </c>
      <c r="X58" s="12" t="n">
        <f aca="false">MAX(O58,1-O58)</f>
        <v>0.514285714285714</v>
      </c>
      <c r="AO58" s="13" t="n">
        <f aca="false">O58*P58</f>
        <v>0.404156812303122</v>
      </c>
      <c r="AP58" s="13" t="n">
        <f aca="false">AO58/MAX($AO$2:$AO$202)</f>
        <v>0.404156812303122</v>
      </c>
      <c r="AQ58" s="13" t="n">
        <f aca="false">O58+P58-O58*P58</f>
        <v>0.895989370349774</v>
      </c>
      <c r="AR58" s="13" t="n">
        <f aca="false">O58^2</f>
        <v>0.264489795918367</v>
      </c>
      <c r="AS58" s="14" t="n">
        <f aca="false">O58^(1/2)</f>
        <v>0.717137165600636</v>
      </c>
    </row>
    <row r="59" customFormat="false" ht="14.9" hidden="false" customHeight="false" outlineLevel="0" collapsed="false">
      <c r="A59" s="16" t="n">
        <v>5.7</v>
      </c>
      <c r="C59" s="15"/>
      <c r="D59" s="15"/>
      <c r="O59" s="4" t="n">
        <f aca="false">IF(AND((A59&gt;=$D$4),(A59&lt;=$D$5)),1,IF(AND((A59&gt;$D$3),(A59&lt;$D$4)),((A59-$D$3)/($D$4-$D$3)),IF(AND((A59&gt;$D$5),(A59&lt;$D$6)),((A59-$D$6)/($D$5-$D$6)),0)))</f>
        <v>0.528571428571429</v>
      </c>
      <c r="P59" s="4" t="n">
        <f aca="false">1/(1+ABS((A59-$D$19)/$D$17)^(2*$D$18))</f>
        <v>0.823315691515949</v>
      </c>
      <c r="R59" s="4" t="n">
        <f aca="false">MAX(O59,P59)</f>
        <v>0.823315691515949</v>
      </c>
      <c r="S59" s="4" t="n">
        <f aca="false">MIN(O59,P59)</f>
        <v>0.528571428571429</v>
      </c>
      <c r="T59" s="4" t="n">
        <f aca="false">1-O59</f>
        <v>0.471428571428571</v>
      </c>
      <c r="U59" s="4" t="n">
        <f aca="false">MIN(O59,1-P59)</f>
        <v>0.176684308484051</v>
      </c>
      <c r="V59" s="11" t="n">
        <f aca="false">MAX(MIN(1-O59,P59),MIN(O59,1-P59))</f>
        <v>0.471428571428571</v>
      </c>
      <c r="W59" s="12" t="n">
        <f aca="false">MIN(O59,1-O59)</f>
        <v>0.471428571428571</v>
      </c>
      <c r="X59" s="12" t="n">
        <f aca="false">MAX(O59,1-O59)</f>
        <v>0.528571428571429</v>
      </c>
      <c r="AO59" s="13" t="n">
        <f aca="false">O59*P59</f>
        <v>0.435181151229859</v>
      </c>
      <c r="AP59" s="13" t="n">
        <f aca="false">AO59/MAX($AO$2:$AO$202)</f>
        <v>0.435181151229859</v>
      </c>
      <c r="AQ59" s="13" t="n">
        <f aca="false">O59+P59-O59*P59</f>
        <v>0.916705968857519</v>
      </c>
      <c r="AR59" s="13" t="n">
        <f aca="false">O59^2</f>
        <v>0.279387755102041</v>
      </c>
      <c r="AS59" s="14" t="n">
        <f aca="false">O59^(1/2)</f>
        <v>0.72702917999997</v>
      </c>
    </row>
    <row r="60" customFormat="false" ht="14.9" hidden="false" customHeight="false" outlineLevel="0" collapsed="false">
      <c r="A60" s="16" t="n">
        <v>5.8</v>
      </c>
      <c r="C60" s="7"/>
      <c r="D60" s="7"/>
      <c r="O60" s="4" t="n">
        <f aca="false">IF(AND((A60&gt;=$D$4),(A60&lt;=$D$5)),1,IF(AND((A60&gt;$D$3),(A60&lt;$D$4)),((A60-$D$3)/($D$4-$D$3)),IF(AND((A60&gt;$D$5),(A60&lt;$D$6)),((A60-$D$6)/($D$5-$D$6)),0)))</f>
        <v>0.542857142857143</v>
      </c>
      <c r="P60" s="4" t="n">
        <f aca="false">1/(1+ABS((A60-$D$19)/$D$17)^(2*$D$18))</f>
        <v>0.856331426842716</v>
      </c>
      <c r="R60" s="4" t="n">
        <f aca="false">MAX(O60,P60)</f>
        <v>0.856331426842716</v>
      </c>
      <c r="S60" s="4" t="n">
        <f aca="false">MIN(O60,P60)</f>
        <v>0.542857142857143</v>
      </c>
      <c r="T60" s="4" t="n">
        <f aca="false">1-O60</f>
        <v>0.457142857142857</v>
      </c>
      <c r="U60" s="4" t="n">
        <f aca="false">MIN(O60,1-P60)</f>
        <v>0.143668573157285</v>
      </c>
      <c r="V60" s="11" t="n">
        <f aca="false">MAX(MIN(1-O60,P60),MIN(O60,1-P60))</f>
        <v>0.457142857142857</v>
      </c>
      <c r="W60" s="12" t="n">
        <f aca="false">MIN(O60,1-O60)</f>
        <v>0.457142857142857</v>
      </c>
      <c r="X60" s="12" t="n">
        <f aca="false">MAX(O60,1-O60)</f>
        <v>0.542857142857143</v>
      </c>
      <c r="AO60" s="13" t="n">
        <f aca="false">O60*P60</f>
        <v>0.464865631714617</v>
      </c>
      <c r="AP60" s="13" t="n">
        <f aca="false">AO60/MAX($AO$2:$AO$202)</f>
        <v>0.464865631714617</v>
      </c>
      <c r="AQ60" s="13" t="n">
        <f aca="false">O60+P60-O60*P60</f>
        <v>0.934322937985241</v>
      </c>
      <c r="AR60" s="13" t="n">
        <f aca="false">O60^2</f>
        <v>0.29469387755102</v>
      </c>
      <c r="AS60" s="14" t="n">
        <f aca="false">O60^(1/2)</f>
        <v>0.736788397613007</v>
      </c>
    </row>
    <row r="61" customFormat="false" ht="14.9" hidden="false" customHeight="false" outlineLevel="0" collapsed="false">
      <c r="A61" s="16" t="n">
        <v>5.9</v>
      </c>
      <c r="C61" s="7"/>
      <c r="D61" s="7"/>
      <c r="O61" s="4" t="n">
        <f aca="false">IF(AND((A61&gt;=$D$4),(A61&lt;=$D$5)),1,IF(AND((A61&gt;$D$3),(A61&lt;$D$4)),((A61-$D$3)/($D$4-$D$3)),IF(AND((A61&gt;$D$5),(A61&lt;$D$6)),((A61-$D$6)/($D$5-$D$6)),0)))</f>
        <v>0.557142857142857</v>
      </c>
      <c r="P61" s="4" t="n">
        <f aca="false">1/(1+ABS((A61-$D$19)/$D$17)^(2*$D$18))</f>
        <v>0.884845464184119</v>
      </c>
      <c r="R61" s="4" t="n">
        <f aca="false">MAX(O61,P61)</f>
        <v>0.884845464184119</v>
      </c>
      <c r="S61" s="4" t="n">
        <f aca="false">MIN(O61,P61)</f>
        <v>0.557142857142857</v>
      </c>
      <c r="T61" s="4" t="n">
        <f aca="false">1-O61</f>
        <v>0.442857142857143</v>
      </c>
      <c r="U61" s="4" t="n">
        <f aca="false">MIN(O61,1-P61)</f>
        <v>0.115154535815881</v>
      </c>
      <c r="V61" s="11" t="n">
        <f aca="false">MAX(MIN(1-O61,P61),MIN(O61,1-P61))</f>
        <v>0.442857142857143</v>
      </c>
      <c r="W61" s="12" t="n">
        <f aca="false">MIN(O61,1-O61)</f>
        <v>0.442857142857143</v>
      </c>
      <c r="X61" s="12" t="n">
        <f aca="false">MAX(O61,1-O61)</f>
        <v>0.557142857142857</v>
      </c>
      <c r="AO61" s="13" t="n">
        <f aca="false">O61*P61</f>
        <v>0.492985330045438</v>
      </c>
      <c r="AP61" s="13" t="n">
        <f aca="false">AO61/MAX($AO$2:$AO$202)</f>
        <v>0.492985330045438</v>
      </c>
      <c r="AQ61" s="13" t="n">
        <f aca="false">O61+P61-O61*P61</f>
        <v>0.949002991281539</v>
      </c>
      <c r="AR61" s="13" t="n">
        <f aca="false">O61^2</f>
        <v>0.310408163265306</v>
      </c>
      <c r="AS61" s="14" t="n">
        <f aca="false">O61^(1/2)</f>
        <v>0.746420027292179</v>
      </c>
    </row>
    <row r="62" customFormat="false" ht="14.9" hidden="false" customHeight="false" outlineLevel="0" collapsed="false">
      <c r="A62" s="16" t="n">
        <v>6</v>
      </c>
      <c r="O62" s="4" t="n">
        <f aca="false">IF(AND((A62&gt;=$D$4),(A62&lt;=$D$5)),1,IF(AND((A62&gt;$D$3),(A62&lt;$D$4)),((A62-$D$3)/($D$4-$D$3)),IF(AND((A62&gt;$D$5),(A62&lt;$D$6)),((A62-$D$6)/($D$5-$D$6)),0)))</f>
        <v>0.571428571428571</v>
      </c>
      <c r="P62" s="4" t="n">
        <f aca="false">1/(1+ABS((A62-$D$19)/$D$17)^(2*$D$18))</f>
        <v>0.908997600454943</v>
      </c>
      <c r="R62" s="4" t="n">
        <f aca="false">MAX(O62,P62)</f>
        <v>0.908997600454943</v>
      </c>
      <c r="S62" s="4" t="n">
        <f aca="false">MIN(O62,P62)</f>
        <v>0.571428571428571</v>
      </c>
      <c r="T62" s="4" t="n">
        <f aca="false">1-O62</f>
        <v>0.428571428571429</v>
      </c>
      <c r="U62" s="4" t="n">
        <f aca="false">MIN(O62,1-P62)</f>
        <v>0.0910023995450574</v>
      </c>
      <c r="V62" s="11" t="n">
        <f aca="false">MAX(MIN(1-O62,P62),MIN(O62,1-P62))</f>
        <v>0.428571428571429</v>
      </c>
      <c r="W62" s="12" t="n">
        <f aca="false">MIN(O62,1-O62)</f>
        <v>0.428571428571429</v>
      </c>
      <c r="X62" s="12" t="n">
        <f aca="false">MAX(O62,1-O62)</f>
        <v>0.571428571428571</v>
      </c>
      <c r="AO62" s="13" t="n">
        <f aca="false">O62*P62</f>
        <v>0.519427200259967</v>
      </c>
      <c r="AP62" s="13" t="n">
        <f aca="false">AO62/MAX($AO$2:$AO$202)</f>
        <v>0.519427200259967</v>
      </c>
      <c r="AQ62" s="13" t="n">
        <f aca="false">O62+P62-O62*P62</f>
        <v>0.960998971623547</v>
      </c>
      <c r="AR62" s="13" t="n">
        <f aca="false">O62^2</f>
        <v>0.326530612244898</v>
      </c>
      <c r="AS62" s="14" t="n">
        <f aca="false">O62^(1/2)</f>
        <v>0.755928946018454</v>
      </c>
    </row>
    <row r="63" customFormat="false" ht="14.9" hidden="false" customHeight="false" outlineLevel="0" collapsed="false">
      <c r="A63" s="16" t="n">
        <v>6.1</v>
      </c>
      <c r="O63" s="4" t="n">
        <f aca="false">IF(AND((A63&gt;=$D$4),(A63&lt;=$D$5)),1,IF(AND((A63&gt;$D$3),(A63&lt;$D$4)),((A63-$D$3)/($D$4-$D$3)),IF(AND((A63&gt;$D$5),(A63&lt;$D$6)),((A63-$D$6)/($D$5-$D$6)),0)))</f>
        <v>0.585714285714286</v>
      </c>
      <c r="P63" s="4" t="n">
        <f aca="false">1/(1+ABS((A63-$D$19)/$D$17)^(2*$D$18))</f>
        <v>0.929081754311828</v>
      </c>
      <c r="R63" s="4" t="n">
        <f aca="false">MAX(O63,P63)</f>
        <v>0.929081754311828</v>
      </c>
      <c r="S63" s="4" t="n">
        <f aca="false">MIN(O63,P63)</f>
        <v>0.585714285714286</v>
      </c>
      <c r="T63" s="4" t="n">
        <f aca="false">1-O63</f>
        <v>0.414285714285714</v>
      </c>
      <c r="U63" s="4" t="n">
        <f aca="false">MIN(O63,1-P63)</f>
        <v>0.0709182456881722</v>
      </c>
      <c r="V63" s="11" t="n">
        <f aca="false">MAX(MIN(1-O63,P63),MIN(O63,1-P63))</f>
        <v>0.414285714285714</v>
      </c>
      <c r="W63" s="12" t="n">
        <f aca="false">MIN(O63,1-O63)</f>
        <v>0.414285714285714</v>
      </c>
      <c r="X63" s="12" t="n">
        <f aca="false">MAX(O63,1-O63)</f>
        <v>0.585714285714286</v>
      </c>
      <c r="AO63" s="13" t="n">
        <f aca="false">O63*P63</f>
        <v>0.544176456096928</v>
      </c>
      <c r="AP63" s="13" t="n">
        <f aca="false">AO63/MAX($AO$2:$AO$202)</f>
        <v>0.544176456096928</v>
      </c>
      <c r="AQ63" s="13" t="n">
        <f aca="false">O63+P63-O63*P63</f>
        <v>0.970619583929186</v>
      </c>
      <c r="AR63" s="13" t="n">
        <f aca="false">O63^2</f>
        <v>0.343061224489796</v>
      </c>
      <c r="AS63" s="14" t="n">
        <f aca="false">O63^(1/2)</f>
        <v>0.765319727770221</v>
      </c>
    </row>
    <row r="64" customFormat="false" ht="14.9" hidden="false" customHeight="false" outlineLevel="0" collapsed="false">
      <c r="A64" s="16" t="n">
        <v>6.2</v>
      </c>
      <c r="O64" s="4" t="n">
        <f aca="false">IF(AND((A64&gt;=$D$4),(A64&lt;=$D$5)),1,IF(AND((A64&gt;$D$3),(A64&lt;$D$4)),((A64-$D$3)/($D$4-$D$3)),IF(AND((A64&gt;$D$5),(A64&lt;$D$6)),((A64-$D$6)/($D$5-$D$6)),0)))</f>
        <v>0.6</v>
      </c>
      <c r="P64" s="4" t="n">
        <f aca="false">1/(1+ABS((A64-$D$19)/$D$17)^(2*$D$18))</f>
        <v>0.945494144124566</v>
      </c>
      <c r="R64" s="4" t="n">
        <f aca="false">MAX(O64,P64)</f>
        <v>0.945494144124566</v>
      </c>
      <c r="S64" s="4" t="n">
        <f aca="false">MIN(O64,P64)</f>
        <v>0.6</v>
      </c>
      <c r="T64" s="4" t="n">
        <f aca="false">1-O64</f>
        <v>0.4</v>
      </c>
      <c r="U64" s="4" t="n">
        <f aca="false">MIN(O64,1-P64)</f>
        <v>0.0545058558754343</v>
      </c>
      <c r="V64" s="11" t="n">
        <f aca="false">MAX(MIN(1-O64,P64),MIN(O64,1-P64))</f>
        <v>0.4</v>
      </c>
      <c r="W64" s="12" t="n">
        <f aca="false">MIN(O64,1-O64)</f>
        <v>0.4</v>
      </c>
      <c r="X64" s="12" t="n">
        <f aca="false">MAX(O64,1-O64)</f>
        <v>0.6</v>
      </c>
      <c r="AO64" s="13" t="n">
        <f aca="false">O64*P64</f>
        <v>0.567296486474739</v>
      </c>
      <c r="AP64" s="13" t="n">
        <f aca="false">AO64/MAX($AO$2:$AO$202)</f>
        <v>0.567296486474739</v>
      </c>
      <c r="AQ64" s="13" t="n">
        <f aca="false">O64+P64-O64*P64</f>
        <v>0.978197657649826</v>
      </c>
      <c r="AR64" s="13" t="n">
        <f aca="false">O64^2</f>
        <v>0.36</v>
      </c>
      <c r="AS64" s="14" t="n">
        <f aca="false">O64^(1/2)</f>
        <v>0.774596669241483</v>
      </c>
    </row>
    <row r="65" customFormat="false" ht="14.9" hidden="false" customHeight="false" outlineLevel="0" collapsed="false">
      <c r="A65" s="16" t="n">
        <v>6.3</v>
      </c>
      <c r="O65" s="4" t="n">
        <f aca="false">IF(AND((A65&gt;=$D$4),(A65&lt;=$D$5)),1,IF(AND((A65&gt;$D$3),(A65&lt;$D$4)),((A65-$D$3)/($D$4-$D$3)),IF(AND((A65&gt;$D$5),(A65&lt;$D$6)),((A65-$D$6)/($D$5-$D$6)),0)))</f>
        <v>0.614285714285714</v>
      </c>
      <c r="P65" s="4" t="n">
        <f aca="false">1/(1+ABS((A65-$D$19)/$D$17)^(2*$D$18))</f>
        <v>0.958685149768035</v>
      </c>
      <c r="R65" s="4" t="n">
        <f aca="false">MAX(O65,P65)</f>
        <v>0.958685149768035</v>
      </c>
      <c r="S65" s="4" t="n">
        <f aca="false">MIN(O65,P65)</f>
        <v>0.614285714285714</v>
      </c>
      <c r="T65" s="4" t="n">
        <f aca="false">1-O65</f>
        <v>0.385714285714286</v>
      </c>
      <c r="U65" s="4" t="n">
        <f aca="false">MIN(O65,1-P65)</f>
        <v>0.0413148502319649</v>
      </c>
      <c r="V65" s="11" t="n">
        <f aca="false">MAX(MIN(1-O65,P65),MIN(O65,1-P65))</f>
        <v>0.385714285714286</v>
      </c>
      <c r="W65" s="12" t="n">
        <f aca="false">MIN(O65,1-O65)</f>
        <v>0.385714285714286</v>
      </c>
      <c r="X65" s="12" t="n">
        <f aca="false">MAX(O65,1-O65)</f>
        <v>0.614285714285714</v>
      </c>
      <c r="AO65" s="13" t="n">
        <f aca="false">O65*P65</f>
        <v>0.588906592000364</v>
      </c>
      <c r="AP65" s="13" t="n">
        <f aca="false">AO65/MAX($AO$2:$AO$202)</f>
        <v>0.588906592000364</v>
      </c>
      <c r="AQ65" s="13" t="n">
        <f aca="false">O65+P65-O65*P65</f>
        <v>0.984064272053385</v>
      </c>
      <c r="AR65" s="13" t="n">
        <f aca="false">O65^2</f>
        <v>0.37734693877551</v>
      </c>
      <c r="AS65" s="14" t="n">
        <f aca="false">O65^(1/2)</f>
        <v>0.783763812819726</v>
      </c>
    </row>
    <row r="66" customFormat="false" ht="14.9" hidden="false" customHeight="false" outlineLevel="0" collapsed="false">
      <c r="A66" s="16" t="n">
        <v>6.4</v>
      </c>
      <c r="O66" s="4" t="n">
        <f aca="false">IF(AND((A66&gt;=$D$4),(A66&lt;=$D$5)),1,IF(AND((A66&gt;$D$3),(A66&lt;$D$4)),((A66-$D$3)/($D$4-$D$3)),IF(AND((A66&gt;$D$5),(A66&lt;$D$6)),((A66-$D$6)/($D$5-$D$6)),0)))</f>
        <v>0.628571428571429</v>
      </c>
      <c r="P66" s="4" t="n">
        <f aca="false">1/(1+ABS((A66-$D$19)/$D$17)^(2*$D$18))</f>
        <v>0.969119509521972</v>
      </c>
      <c r="R66" s="4" t="n">
        <f aca="false">MAX(O66,P66)</f>
        <v>0.969119509521972</v>
      </c>
      <c r="S66" s="4" t="n">
        <f aca="false">MIN(O66,P66)</f>
        <v>0.628571428571429</v>
      </c>
      <c r="T66" s="4" t="n">
        <f aca="false">1-O66</f>
        <v>0.371428571428571</v>
      </c>
      <c r="U66" s="4" t="n">
        <f aca="false">MIN(O66,1-P66)</f>
        <v>0.0308804904780283</v>
      </c>
      <c r="V66" s="11" t="n">
        <f aca="false">MAX(MIN(1-O66,P66),MIN(O66,1-P66))</f>
        <v>0.371428571428571</v>
      </c>
      <c r="W66" s="12" t="n">
        <f aca="false">MIN(O66,1-O66)</f>
        <v>0.371428571428571</v>
      </c>
      <c r="X66" s="12" t="n">
        <f aca="false">MAX(O66,1-O66)</f>
        <v>0.628571428571429</v>
      </c>
      <c r="AO66" s="13" t="n">
        <f aca="false">O66*P66</f>
        <v>0.609160834556668</v>
      </c>
      <c r="AP66" s="13" t="n">
        <f aca="false">AO66/MAX($AO$2:$AO$202)</f>
        <v>0.609160834556668</v>
      </c>
      <c r="AQ66" s="13" t="n">
        <f aca="false">O66+P66-O66*P66</f>
        <v>0.988530103536732</v>
      </c>
      <c r="AR66" s="13" t="n">
        <f aca="false">O66^2</f>
        <v>0.395102040816327</v>
      </c>
      <c r="AS66" s="14" t="n">
        <f aca="false">O66^(1/2)</f>
        <v>0.792824967172092</v>
      </c>
    </row>
    <row r="67" customFormat="false" ht="14.9" hidden="false" customHeight="false" outlineLevel="0" collapsed="false">
      <c r="A67" s="16" t="n">
        <v>6.5</v>
      </c>
      <c r="O67" s="4" t="n">
        <f aca="false">IF(AND((A67&gt;=$D$4),(A67&lt;=$D$5)),1,IF(AND((A67&gt;$D$3),(A67&lt;$D$4)),((A67-$D$3)/($D$4-$D$3)),IF(AND((A67&gt;$D$5),(A67&lt;$D$6)),((A67-$D$6)/($D$5-$D$6)),0)))</f>
        <v>0.642857142857143</v>
      </c>
      <c r="P67" s="4" t="n">
        <f aca="false">1/(1+ABS((A67-$D$19)/$D$17)^(2*$D$18))</f>
        <v>0.977246702133367</v>
      </c>
      <c r="R67" s="4" t="n">
        <f aca="false">MAX(O67,P67)</f>
        <v>0.977246702133367</v>
      </c>
      <c r="S67" s="4" t="n">
        <f aca="false">MIN(O67,P67)</f>
        <v>0.642857142857143</v>
      </c>
      <c r="T67" s="4" t="n">
        <f aca="false">1-O67</f>
        <v>0.357142857142857</v>
      </c>
      <c r="U67" s="4" t="n">
        <f aca="false">MIN(O67,1-P67)</f>
        <v>0.0227532978666333</v>
      </c>
      <c r="V67" s="11" t="n">
        <f aca="false">MAX(MIN(1-O67,P67),MIN(O67,1-P67))</f>
        <v>0.357142857142857</v>
      </c>
      <c r="W67" s="12" t="n">
        <f aca="false">MIN(O67,1-O67)</f>
        <v>0.357142857142857</v>
      </c>
      <c r="X67" s="12" t="n">
        <f aca="false">MAX(O67,1-O67)</f>
        <v>0.642857142857143</v>
      </c>
      <c r="AO67" s="13" t="n">
        <f aca="false">O67*P67</f>
        <v>0.628230022800022</v>
      </c>
      <c r="AP67" s="13" t="n">
        <f aca="false">AO67/MAX($AO$2:$AO$202)</f>
        <v>0.628230022800022</v>
      </c>
      <c r="AQ67" s="13" t="n">
        <f aca="false">O67+P67-O67*P67</f>
        <v>0.991873822190488</v>
      </c>
      <c r="AR67" s="13" t="n">
        <f aca="false">O67^2</f>
        <v>0.413265306122449</v>
      </c>
      <c r="AS67" s="14" t="n">
        <f aca="false">O67^(1/2)</f>
        <v>0.801783725737273</v>
      </c>
    </row>
    <row r="68" customFormat="false" ht="14.9" hidden="false" customHeight="false" outlineLevel="0" collapsed="false">
      <c r="A68" s="16" t="n">
        <v>6.6</v>
      </c>
      <c r="O68" s="4" t="n">
        <f aca="false">IF(AND((A68&gt;=$D$4),(A68&lt;=$D$5)),1,IF(AND((A68&gt;$D$3),(A68&lt;$D$4)),((A68-$D$3)/($D$4-$D$3)),IF(AND((A68&gt;$D$5),(A68&lt;$D$6)),((A68-$D$6)/($D$5-$D$6)),0)))</f>
        <v>0.657142857142857</v>
      </c>
      <c r="P68" s="4" t="n">
        <f aca="false">1/(1+ABS((A68-$D$19)/$D$17)^(2*$D$18))</f>
        <v>0.98348129088135</v>
      </c>
      <c r="R68" s="4" t="n">
        <f aca="false">MAX(O68,P68)</f>
        <v>0.98348129088135</v>
      </c>
      <c r="S68" s="4" t="n">
        <f aca="false">MIN(O68,P68)</f>
        <v>0.657142857142857</v>
      </c>
      <c r="T68" s="4" t="n">
        <f aca="false">1-O68</f>
        <v>0.342857142857143</v>
      </c>
      <c r="U68" s="4" t="n">
        <f aca="false">MIN(O68,1-P68)</f>
        <v>0.0165187091186496</v>
      </c>
      <c r="V68" s="11" t="n">
        <f aca="false">MAX(MIN(1-O68,P68),MIN(O68,1-P68))</f>
        <v>0.342857142857143</v>
      </c>
      <c r="W68" s="12" t="n">
        <f aca="false">MIN(O68,1-O68)</f>
        <v>0.342857142857143</v>
      </c>
      <c r="X68" s="12" t="n">
        <f aca="false">MAX(O68,1-O68)</f>
        <v>0.657142857142857</v>
      </c>
      <c r="AO68" s="13" t="n">
        <f aca="false">O68*P68</f>
        <v>0.646287705436316</v>
      </c>
      <c r="AP68" s="13" t="n">
        <f aca="false">AO68/MAX($AO$2:$AO$202)</f>
        <v>0.646287705436316</v>
      </c>
      <c r="AQ68" s="13" t="n">
        <f aca="false">O68+P68-O68*P68</f>
        <v>0.994336442587891</v>
      </c>
      <c r="AR68" s="13" t="n">
        <f aca="false">O68^2</f>
        <v>0.431836734693878</v>
      </c>
      <c r="AS68" s="14" t="n">
        <f aca="false">O68^(1/2)</f>
        <v>0.810643483377778</v>
      </c>
    </row>
    <row r="69" customFormat="false" ht="14.9" hidden="false" customHeight="false" outlineLevel="0" collapsed="false">
      <c r="A69" s="16" t="n">
        <v>6.7</v>
      </c>
      <c r="O69" s="4" t="n">
        <f aca="false">IF(AND((A69&gt;=$D$4),(A69&lt;=$D$5)),1,IF(AND((A69&gt;$D$3),(A69&lt;$D$4)),((A69-$D$3)/($D$4-$D$3)),IF(AND((A69&gt;$D$5),(A69&lt;$D$6)),((A69-$D$6)/($D$5-$D$6)),0)))</f>
        <v>0.671428571428572</v>
      </c>
      <c r="P69" s="4" t="n">
        <f aca="false">1/(1+ABS((A69-$D$19)/$D$17)^(2*$D$18))</f>
        <v>0.988191791859872</v>
      </c>
      <c r="R69" s="4" t="n">
        <f aca="false">MAX(O69,P69)</f>
        <v>0.988191791859872</v>
      </c>
      <c r="S69" s="4" t="n">
        <f aca="false">MIN(O69,P69)</f>
        <v>0.671428571428572</v>
      </c>
      <c r="T69" s="4" t="n">
        <f aca="false">1-O69</f>
        <v>0.328571428571429</v>
      </c>
      <c r="U69" s="4" t="n">
        <f aca="false">MIN(O69,1-P69)</f>
        <v>0.0118082081401281</v>
      </c>
      <c r="V69" s="11" t="n">
        <f aca="false">MAX(MIN(1-O69,P69),MIN(O69,1-P69))</f>
        <v>0.328571428571429</v>
      </c>
      <c r="W69" s="12" t="n">
        <f aca="false">MIN(O69,1-O69)</f>
        <v>0.328571428571429</v>
      </c>
      <c r="X69" s="12" t="n">
        <f aca="false">MAX(O69,1-O69)</f>
        <v>0.671428571428572</v>
      </c>
      <c r="AO69" s="13" t="n">
        <f aca="false">O69*P69</f>
        <v>0.663500203105914</v>
      </c>
      <c r="AP69" s="13" t="n">
        <f aca="false">AO69/MAX($AO$2:$AO$202)</f>
        <v>0.663500203105914</v>
      </c>
      <c r="AQ69" s="13" t="n">
        <f aca="false">O69+P69-O69*P69</f>
        <v>0.996120160182529</v>
      </c>
      <c r="AR69" s="13" t="n">
        <f aca="false">O69^2</f>
        <v>0.450816326530612</v>
      </c>
      <c r="AS69" s="14" t="n">
        <f aca="false">O69^(1/2)</f>
        <v>0.819407451411428</v>
      </c>
    </row>
    <row r="70" customFormat="false" ht="14.9" hidden="false" customHeight="false" outlineLevel="0" collapsed="false">
      <c r="A70" s="16" t="n">
        <v>6.8</v>
      </c>
      <c r="O70" s="4" t="n">
        <f aca="false">IF(AND((A70&gt;=$D$4),(A70&lt;=$D$5)),1,IF(AND((A70&gt;$D$3),(A70&lt;$D$4)),((A70-$D$3)/($D$4-$D$3)),IF(AND((A70&gt;$D$5),(A70&lt;$D$6)),((A70-$D$6)/($D$5-$D$6)),0)))</f>
        <v>0.685714285714286</v>
      </c>
      <c r="P70" s="4" t="n">
        <f aca="false">1/(1+ABS((A70-$D$19)/$D$17)^(2*$D$18))</f>
        <v>0.99169613771978</v>
      </c>
      <c r="R70" s="4" t="n">
        <f aca="false">MAX(O70,P70)</f>
        <v>0.99169613771978</v>
      </c>
      <c r="S70" s="4" t="n">
        <f aca="false">MIN(O70,P70)</f>
        <v>0.685714285714286</v>
      </c>
      <c r="T70" s="4" t="n">
        <f aca="false">1-O70</f>
        <v>0.314285714285714</v>
      </c>
      <c r="U70" s="4" t="n">
        <f aca="false">MIN(O70,1-P70)</f>
        <v>0.00830386228022007</v>
      </c>
      <c r="V70" s="11" t="n">
        <f aca="false">MAX(MIN(1-O70,P70),MIN(O70,1-P70))</f>
        <v>0.314285714285714</v>
      </c>
      <c r="W70" s="12" t="n">
        <f aca="false">MIN(O70,1-O70)</f>
        <v>0.314285714285714</v>
      </c>
      <c r="X70" s="12" t="n">
        <f aca="false">MAX(O70,1-O70)</f>
        <v>0.685714285714286</v>
      </c>
      <c r="AO70" s="13" t="n">
        <f aca="false">O70*P70</f>
        <v>0.680020208722135</v>
      </c>
      <c r="AP70" s="13" t="n">
        <f aca="false">AO70/MAX($AO$2:$AO$202)</f>
        <v>0.680020208722135</v>
      </c>
      <c r="AQ70" s="13" t="n">
        <f aca="false">O70+P70-O70*P70</f>
        <v>0.997390214711931</v>
      </c>
      <c r="AR70" s="13" t="n">
        <f aca="false">O70^2</f>
        <v>0.470204081632653</v>
      </c>
      <c r="AS70" s="14" t="n">
        <f aca="false">O70^(1/2)</f>
        <v>0.828078671210825</v>
      </c>
    </row>
    <row r="71" customFormat="false" ht="14.9" hidden="false" customHeight="false" outlineLevel="0" collapsed="false">
      <c r="A71" s="16" t="n">
        <v>6.9</v>
      </c>
      <c r="O71" s="4" t="n">
        <f aca="false">IF(AND((A71&gt;=$D$4),(A71&lt;=$D$5)),1,IF(AND((A71&gt;$D$3),(A71&lt;$D$4)),((A71-$D$3)/($D$4-$D$3)),IF(AND((A71&gt;$D$5),(A71&lt;$D$6)),((A71-$D$6)/($D$5-$D$6)),0)))</f>
        <v>0.7</v>
      </c>
      <c r="P71" s="4" t="n">
        <f aca="false">1/(1+ABS((A71-$D$19)/$D$17)^(2*$D$18))</f>
        <v>0.994261806567715</v>
      </c>
      <c r="R71" s="4" t="n">
        <f aca="false">MAX(O71,P71)</f>
        <v>0.994261806567715</v>
      </c>
      <c r="S71" s="4" t="n">
        <f aca="false">MIN(O71,P71)</f>
        <v>0.7</v>
      </c>
      <c r="T71" s="4" t="n">
        <f aca="false">1-O71</f>
        <v>0.3</v>
      </c>
      <c r="U71" s="4" t="n">
        <f aca="false">MIN(O71,1-P71)</f>
        <v>0.0057381934322851</v>
      </c>
      <c r="V71" s="11" t="n">
        <f aca="false">MAX(MIN(1-O71,P71),MIN(O71,1-P71))</f>
        <v>0.3</v>
      </c>
      <c r="W71" s="12" t="n">
        <f aca="false">MIN(O71,1-O71)</f>
        <v>0.3</v>
      </c>
      <c r="X71" s="12" t="n">
        <f aca="false">MAX(O71,1-O71)</f>
        <v>0.7</v>
      </c>
      <c r="AO71" s="13" t="n">
        <f aca="false">O71*P71</f>
        <v>0.695983264597401</v>
      </c>
      <c r="AP71" s="13" t="n">
        <f aca="false">AO71/MAX($AO$2:$AO$202)</f>
        <v>0.695983264597401</v>
      </c>
      <c r="AQ71" s="13" t="n">
        <f aca="false">O71+P71-O71*P71</f>
        <v>0.998278541970314</v>
      </c>
      <c r="AR71" s="13" t="n">
        <f aca="false">O71^2</f>
        <v>0.49</v>
      </c>
      <c r="AS71" s="14" t="n">
        <f aca="false">O71^(1/2)</f>
        <v>0.836660026534076</v>
      </c>
    </row>
    <row r="72" customFormat="false" ht="14.9" hidden="false" customHeight="false" outlineLevel="0" collapsed="false">
      <c r="A72" s="16" t="n">
        <v>7</v>
      </c>
      <c r="O72" s="4" t="n">
        <f aca="false">IF(AND((A72&gt;=$D$4),(A72&lt;=$D$5)),1,IF(AND((A72&gt;$D$3),(A72&lt;$D$4)),((A72-$D$3)/($D$4-$D$3)),IF(AND((A72&gt;$D$5),(A72&lt;$D$6)),((A72-$D$6)/($D$5-$D$6)),0)))</f>
        <v>0.714285714285714</v>
      </c>
      <c r="P72" s="4" t="n">
        <f aca="false">1/(1+ABS((A72-$D$19)/$D$17)^(2*$D$18))</f>
        <v>0.996108949416342</v>
      </c>
      <c r="R72" s="4" t="n">
        <f aca="false">MAX(O72,P72)</f>
        <v>0.996108949416342</v>
      </c>
      <c r="S72" s="4" t="n">
        <f aca="false">MIN(O72,P72)</f>
        <v>0.714285714285714</v>
      </c>
      <c r="T72" s="4" t="n">
        <f aca="false">1-O72</f>
        <v>0.285714285714286</v>
      </c>
      <c r="U72" s="4" t="n">
        <f aca="false">MIN(O72,1-P72)</f>
        <v>0.00389105058365757</v>
      </c>
      <c r="V72" s="11" t="n">
        <f aca="false">MAX(MIN(1-O72,P72),MIN(O72,1-P72))</f>
        <v>0.285714285714286</v>
      </c>
      <c r="W72" s="12" t="n">
        <f aca="false">MIN(O72,1-O72)</f>
        <v>0.285714285714286</v>
      </c>
      <c r="X72" s="12" t="n">
        <f aca="false">MAX(O72,1-O72)</f>
        <v>0.714285714285714</v>
      </c>
      <c r="AO72" s="13" t="n">
        <f aca="false">O72*P72</f>
        <v>0.711506392440245</v>
      </c>
      <c r="AP72" s="13" t="n">
        <f aca="false">AO72/MAX($AO$2:$AO$202)</f>
        <v>0.711506392440245</v>
      </c>
      <c r="AQ72" s="13" t="n">
        <f aca="false">O72+P72-O72*P72</f>
        <v>0.998888271261812</v>
      </c>
      <c r="AR72" s="13" t="n">
        <f aca="false">O72^2</f>
        <v>0.510204081632653</v>
      </c>
      <c r="AS72" s="14" t="n">
        <f aca="false">O72^(1/2)</f>
        <v>0.845154254728517</v>
      </c>
    </row>
    <row r="73" customFormat="false" ht="14.9" hidden="false" customHeight="false" outlineLevel="0" collapsed="false">
      <c r="A73" s="16" t="n">
        <v>7.1</v>
      </c>
      <c r="C73" s="15"/>
      <c r="D73" s="15"/>
      <c r="O73" s="4" t="n">
        <f aca="false">IF(AND((A73&gt;=$D$4),(A73&lt;=$D$5)),1,IF(AND((A73&gt;$D$3),(A73&lt;$D$4)),((A73-$D$3)/($D$4-$D$3)),IF(AND((A73&gt;$D$5),(A73&lt;$D$6)),((A73-$D$6)/($D$5-$D$6)),0)))</f>
        <v>0.728571428571429</v>
      </c>
      <c r="P73" s="4" t="n">
        <f aca="false">1/(1+ABS((A73-$D$19)/$D$17)^(2*$D$18))</f>
        <v>0.997415212381358</v>
      </c>
      <c r="R73" s="4" t="n">
        <f aca="false">MAX(O73,P73)</f>
        <v>0.997415212381358</v>
      </c>
      <c r="S73" s="4" t="n">
        <f aca="false">MIN(O73,P73)</f>
        <v>0.728571428571429</v>
      </c>
      <c r="T73" s="4" t="n">
        <f aca="false">1-O73</f>
        <v>0.271428571428571</v>
      </c>
      <c r="U73" s="4" t="n">
        <f aca="false">MIN(O73,1-P73)</f>
        <v>0.00258478761864189</v>
      </c>
      <c r="V73" s="11" t="n">
        <f aca="false">MAX(MIN(1-O73,P73),MIN(O73,1-P73))</f>
        <v>0.271428571428571</v>
      </c>
      <c r="W73" s="12" t="n">
        <f aca="false">MIN(O73,1-O73)</f>
        <v>0.271428571428571</v>
      </c>
      <c r="X73" s="12" t="n">
        <f aca="false">MAX(O73,1-O73)</f>
        <v>0.728571428571429</v>
      </c>
      <c r="AO73" s="13" t="n">
        <f aca="false">O73*P73</f>
        <v>0.726688226163561</v>
      </c>
      <c r="AP73" s="13" t="n">
        <f aca="false">AO73/MAX($AO$2:$AO$202)</f>
        <v>0.726688226163561</v>
      </c>
      <c r="AQ73" s="13" t="n">
        <f aca="false">O73+P73-O73*P73</f>
        <v>0.999298414789226</v>
      </c>
      <c r="AR73" s="13" t="n">
        <f aca="false">O73^2</f>
        <v>0.530816326530612</v>
      </c>
      <c r="AS73" s="14" t="n">
        <f aca="false">O73^(1/2)</f>
        <v>0.853563956930837</v>
      </c>
    </row>
    <row r="74" customFormat="false" ht="14.9" hidden="false" customHeight="false" outlineLevel="0" collapsed="false">
      <c r="A74" s="16" t="n">
        <v>7.2</v>
      </c>
      <c r="C74" s="7"/>
      <c r="D74" s="7"/>
      <c r="O74" s="4" t="n">
        <f aca="false">IF(AND((A74&gt;=$D$4),(A74&lt;=$D$5)),1,IF(AND((A74&gt;$D$3),(A74&lt;$D$4)),((A74-$D$3)/($D$4-$D$3)),IF(AND((A74&gt;$D$5),(A74&lt;$D$6)),((A74-$D$6)/($D$5-$D$6)),0)))</f>
        <v>0.742857142857143</v>
      </c>
      <c r="P74" s="4" t="n">
        <f aca="false">1/(1+ABS((A74-$D$19)/$D$17)^(2*$D$18))</f>
        <v>0.998321310198887</v>
      </c>
      <c r="R74" s="4" t="n">
        <f aca="false">MAX(O74,P74)</f>
        <v>0.998321310198887</v>
      </c>
      <c r="S74" s="4" t="n">
        <f aca="false">MIN(O74,P74)</f>
        <v>0.742857142857143</v>
      </c>
      <c r="T74" s="4" t="n">
        <f aca="false">1-O74</f>
        <v>0.257142857142857</v>
      </c>
      <c r="U74" s="4" t="n">
        <f aca="false">MIN(O74,1-P74)</f>
        <v>0.00167868980111285</v>
      </c>
      <c r="V74" s="11" t="n">
        <f aca="false">MAX(MIN(1-O74,P74),MIN(O74,1-P74))</f>
        <v>0.257142857142857</v>
      </c>
      <c r="W74" s="12" t="n">
        <f aca="false">MIN(O74,1-O74)</f>
        <v>0.257142857142857</v>
      </c>
      <c r="X74" s="12" t="n">
        <f aca="false">MAX(O74,1-O74)</f>
        <v>0.742857142857143</v>
      </c>
      <c r="AO74" s="13" t="n">
        <f aca="false">O74*P74</f>
        <v>0.741610116147745</v>
      </c>
      <c r="AP74" s="13" t="n">
        <f aca="false">AO74/MAX($AO$2:$AO$202)</f>
        <v>0.741610116147745</v>
      </c>
      <c r="AQ74" s="13" t="n">
        <f aca="false">O74+P74-O74*P74</f>
        <v>0.999568336908285</v>
      </c>
      <c r="AR74" s="13" t="n">
        <f aca="false">O74^2</f>
        <v>0.551836734693878</v>
      </c>
      <c r="AS74" s="14" t="n">
        <f aca="false">O74^(1/2)</f>
        <v>0.861891607371335</v>
      </c>
    </row>
    <row r="75" customFormat="false" ht="14.9" hidden="false" customHeight="false" outlineLevel="0" collapsed="false">
      <c r="A75" s="16" t="n">
        <v>7.3</v>
      </c>
      <c r="C75" s="7"/>
      <c r="D75" s="7"/>
      <c r="O75" s="4" t="n">
        <f aca="false">IF(AND((A75&gt;=$D$4),(A75&lt;=$D$5)),1,IF(AND((A75&gt;$D$3),(A75&lt;$D$4)),((A75-$D$3)/($D$4-$D$3)),IF(AND((A75&gt;$D$5),(A75&lt;$D$6)),((A75-$D$6)/($D$5-$D$6)),0)))</f>
        <v>0.757142857142857</v>
      </c>
      <c r="P75" s="4" t="n">
        <f aca="false">1/(1+ABS((A75-$D$19)/$D$17)^(2*$D$18))</f>
        <v>0.998936715663547</v>
      </c>
      <c r="R75" s="4" t="n">
        <f aca="false">MAX(O75,P75)</f>
        <v>0.998936715663547</v>
      </c>
      <c r="S75" s="4" t="n">
        <f aca="false">MIN(O75,P75)</f>
        <v>0.757142857142857</v>
      </c>
      <c r="T75" s="4" t="n">
        <f aca="false">1-O75</f>
        <v>0.242857142857143</v>
      </c>
      <c r="U75" s="4" t="n">
        <f aca="false">MIN(O75,1-P75)</f>
        <v>0.00106328433645297</v>
      </c>
      <c r="V75" s="11" t="n">
        <f aca="false">MAX(MIN(1-O75,P75),MIN(O75,1-P75))</f>
        <v>0.242857142857143</v>
      </c>
      <c r="W75" s="12" t="n">
        <f aca="false">MIN(O75,1-O75)</f>
        <v>0.242857142857143</v>
      </c>
      <c r="X75" s="12" t="n">
        <f aca="false">MAX(O75,1-O75)</f>
        <v>0.757142857142857</v>
      </c>
      <c r="AO75" s="13" t="n">
        <f aca="false">O75*P75</f>
        <v>0.7563377990024</v>
      </c>
      <c r="AP75" s="13" t="n">
        <f aca="false">AO75/MAX($AO$2:$AO$202)</f>
        <v>0.7563377990024</v>
      </c>
      <c r="AQ75" s="13" t="n">
        <f aca="false">O75+P75-O75*P75</f>
        <v>0.999741773804004</v>
      </c>
      <c r="AR75" s="13" t="n">
        <f aca="false">O75^2</f>
        <v>0.573265306122449</v>
      </c>
      <c r="AS75" s="14" t="n">
        <f aca="false">O75^(1/2)</f>
        <v>0.870139561876632</v>
      </c>
    </row>
    <row r="76" customFormat="false" ht="14.9" hidden="false" customHeight="false" outlineLevel="0" collapsed="false">
      <c r="A76" s="16" t="n">
        <v>7.4</v>
      </c>
      <c r="C76" s="7"/>
      <c r="D76" s="7"/>
      <c r="O76" s="4" t="n">
        <f aca="false">IF(AND((A76&gt;=$D$4),(A76&lt;=$D$5)),1,IF(AND((A76&gt;$D$3),(A76&lt;$D$4)),((A76-$D$3)/($D$4-$D$3)),IF(AND((A76&gt;$D$5),(A76&lt;$D$6)),((A76-$D$6)/($D$5-$D$6)),0)))</f>
        <v>0.771428571428572</v>
      </c>
      <c r="P76" s="4" t="n">
        <f aca="false">1/(1+ABS((A76-$D$19)/$D$17)^(2*$D$18))</f>
        <v>0.999345069215439</v>
      </c>
      <c r="R76" s="4" t="n">
        <f aca="false">MAX(O76,P76)</f>
        <v>0.999345069215439</v>
      </c>
      <c r="S76" s="4" t="n">
        <f aca="false">MIN(O76,P76)</f>
        <v>0.771428571428572</v>
      </c>
      <c r="T76" s="4" t="n">
        <f aca="false">1-O76</f>
        <v>0.228571428571429</v>
      </c>
      <c r="U76" s="4" t="n">
        <f aca="false">MIN(O76,1-P76)</f>
        <v>0.000654930784561136</v>
      </c>
      <c r="V76" s="11" t="n">
        <f aca="false">MAX(MIN(1-O76,P76),MIN(O76,1-P76))</f>
        <v>0.228571428571429</v>
      </c>
      <c r="W76" s="12" t="n">
        <f aca="false">MIN(O76,1-O76)</f>
        <v>0.228571428571429</v>
      </c>
      <c r="X76" s="12" t="n">
        <f aca="false">MAX(O76,1-O76)</f>
        <v>0.771428571428572</v>
      </c>
      <c r="AO76" s="13" t="n">
        <f aca="false">O76*P76</f>
        <v>0.770923339109053</v>
      </c>
      <c r="AP76" s="13" t="n">
        <f aca="false">AO76/MAX($AO$2:$AO$202)</f>
        <v>0.770923339109053</v>
      </c>
      <c r="AQ76" s="13" t="n">
        <f aca="false">O76+P76-O76*P76</f>
        <v>0.999850301534958</v>
      </c>
      <c r="AR76" s="13" t="n">
        <f aca="false">O76^2</f>
        <v>0.595102040816327</v>
      </c>
      <c r="AS76" s="14" t="n">
        <f aca="false">O76^(1/2)</f>
        <v>0.87831006565368</v>
      </c>
    </row>
    <row r="77" customFormat="false" ht="14.9" hidden="false" customHeight="false" outlineLevel="0" collapsed="false">
      <c r="A77" s="16" t="n">
        <v>7.5</v>
      </c>
      <c r="O77" s="4" t="n">
        <f aca="false">IF(AND((A77&gt;=$D$4),(A77&lt;=$D$5)),1,IF(AND((A77&gt;$D$3),(A77&lt;$D$4)),((A77-$D$3)/($D$4-$D$3)),IF(AND((A77&gt;$D$5),(A77&lt;$D$6)),((A77-$D$6)/($D$5-$D$6)),0)))</f>
        <v>0.785714285714286</v>
      </c>
      <c r="P77" s="4" t="n">
        <f aca="false">1/(1+ABS((A77-$D$19)/$D$17)^(2*$D$18))</f>
        <v>0.99960908679852</v>
      </c>
      <c r="R77" s="4" t="n">
        <f aca="false">MAX(O77,P77)</f>
        <v>0.99960908679852</v>
      </c>
      <c r="S77" s="4" t="n">
        <f aca="false">MIN(O77,P77)</f>
        <v>0.785714285714286</v>
      </c>
      <c r="T77" s="4" t="n">
        <f aca="false">1-O77</f>
        <v>0.214285714285714</v>
      </c>
      <c r="U77" s="4" t="n">
        <f aca="false">MIN(O77,1-P77)</f>
        <v>0.000390913201480214</v>
      </c>
      <c r="V77" s="11" t="n">
        <f aca="false">MAX(MIN(1-O77,P77),MIN(O77,1-P77))</f>
        <v>0.214285714285714</v>
      </c>
      <c r="W77" s="12" t="n">
        <f aca="false">MIN(O77,1-O77)</f>
        <v>0.214285714285714</v>
      </c>
      <c r="X77" s="12" t="n">
        <f aca="false">MAX(O77,1-O77)</f>
        <v>0.785714285714286</v>
      </c>
      <c r="AO77" s="13" t="n">
        <f aca="false">O77*P77</f>
        <v>0.785407139627408</v>
      </c>
      <c r="AP77" s="13" t="n">
        <f aca="false">AO77/MAX($AO$2:$AO$202)</f>
        <v>0.785407139627408</v>
      </c>
      <c r="AQ77" s="13" t="n">
        <f aca="false">O77+P77-O77*P77</f>
        <v>0.999916232885397</v>
      </c>
      <c r="AR77" s="13" t="n">
        <f aca="false">O77^2</f>
        <v>0.61734693877551</v>
      </c>
      <c r="AS77" s="14" t="n">
        <f aca="false">O77^(1/2)</f>
        <v>0.886405260427918</v>
      </c>
    </row>
    <row r="78" customFormat="false" ht="14.9" hidden="false" customHeight="false" outlineLevel="0" collapsed="false">
      <c r="A78" s="16" t="n">
        <v>7.6</v>
      </c>
      <c r="O78" s="4" t="n">
        <f aca="false">IF(AND((A78&gt;=$D$4),(A78&lt;=$D$5)),1,IF(AND((A78&gt;$D$3),(A78&lt;$D$4)),((A78-$D$3)/($D$4-$D$3)),IF(AND((A78&gt;$D$5),(A78&lt;$D$6)),((A78-$D$6)/($D$5-$D$6)),0)))</f>
        <v>0.8</v>
      </c>
      <c r="P78" s="4" t="n">
        <f aca="false">1/(1+ABS((A78-$D$19)/$D$17)^(2*$D$18))</f>
        <v>0.999774863158949</v>
      </c>
      <c r="R78" s="4" t="n">
        <f aca="false">MAX(O78,P78)</f>
        <v>0.999774863158949</v>
      </c>
      <c r="S78" s="4" t="n">
        <f aca="false">MIN(O78,P78)</f>
        <v>0.8</v>
      </c>
      <c r="T78" s="4" t="n">
        <f aca="false">1-O78</f>
        <v>0.2</v>
      </c>
      <c r="U78" s="4" t="n">
        <f aca="false">MIN(O78,1-P78)</f>
        <v>0.000225136841051188</v>
      </c>
      <c r="V78" s="11" t="n">
        <f aca="false">MAX(MIN(1-O78,P78),MIN(O78,1-P78))</f>
        <v>0.2</v>
      </c>
      <c r="W78" s="12" t="n">
        <f aca="false">MIN(O78,1-O78)</f>
        <v>0.2</v>
      </c>
      <c r="X78" s="12" t="n">
        <f aca="false">MAX(O78,1-O78)</f>
        <v>0.8</v>
      </c>
      <c r="AO78" s="13" t="n">
        <f aca="false">O78*P78</f>
        <v>0.799819890527159</v>
      </c>
      <c r="AP78" s="13" t="n">
        <f aca="false">AO78/MAX($AO$2:$AO$202)</f>
        <v>0.799819890527159</v>
      </c>
      <c r="AQ78" s="13" t="n">
        <f aca="false">O78+P78-O78*P78</f>
        <v>0.99995497263179</v>
      </c>
      <c r="AR78" s="13" t="n">
        <f aca="false">O78^2</f>
        <v>0.64</v>
      </c>
      <c r="AS78" s="14" t="n">
        <f aca="false">O78^(1/2)</f>
        <v>0.894427190999916</v>
      </c>
    </row>
    <row r="79" customFormat="false" ht="14.9" hidden="false" customHeight="false" outlineLevel="0" collapsed="false">
      <c r="A79" s="16" t="n">
        <v>7.7</v>
      </c>
      <c r="O79" s="4" t="n">
        <f aca="false">IF(AND((A79&gt;=$D$4),(A79&lt;=$D$5)),1,IF(AND((A79&gt;$D$3),(A79&lt;$D$4)),((A79-$D$3)/($D$4-$D$3)),IF(AND((A79&gt;$D$5),(A79&lt;$D$6)),((A79-$D$6)/($D$5-$D$6)),0)))</f>
        <v>0.814285714285714</v>
      </c>
      <c r="P79" s="4" t="n">
        <f aca="false">1/(1+ABS((A79-$D$19)/$D$17)^(2*$D$18))</f>
        <v>0.999875544860974</v>
      </c>
      <c r="R79" s="4" t="n">
        <f aca="false">MAX(O79,P79)</f>
        <v>0.999875544860974</v>
      </c>
      <c r="S79" s="4" t="n">
        <f aca="false">MIN(O79,P79)</f>
        <v>0.814285714285714</v>
      </c>
      <c r="T79" s="4" t="n">
        <f aca="false">1-O79</f>
        <v>0.185714285714286</v>
      </c>
      <c r="U79" s="4" t="n">
        <f aca="false">MIN(O79,1-P79)</f>
        <v>0.000124455139025814</v>
      </c>
      <c r="V79" s="11" t="n">
        <f aca="false">MAX(MIN(1-O79,P79),MIN(O79,1-P79))</f>
        <v>0.185714285714286</v>
      </c>
      <c r="W79" s="12" t="n">
        <f aca="false">MIN(O79,1-O79)</f>
        <v>0.185714285714286</v>
      </c>
      <c r="X79" s="12" t="n">
        <f aca="false">MAX(O79,1-O79)</f>
        <v>0.814285714285714</v>
      </c>
      <c r="AO79" s="13" t="n">
        <f aca="false">O79*P79</f>
        <v>0.814184372243936</v>
      </c>
      <c r="AP79" s="13" t="n">
        <f aca="false">AO79/MAX($AO$2:$AO$202)</f>
        <v>0.814184372243936</v>
      </c>
      <c r="AQ79" s="13" t="n">
        <f aca="false">O79+P79-O79*P79</f>
        <v>0.999976886902752</v>
      </c>
      <c r="AR79" s="13" t="n">
        <f aca="false">O79^2</f>
        <v>0.663061224489796</v>
      </c>
      <c r="AS79" s="14" t="n">
        <f aca="false">O79^(1/2)</f>
        <v>0.902377811277358</v>
      </c>
    </row>
    <row r="80" customFormat="false" ht="14.9" hidden="false" customHeight="false" outlineLevel="0" collapsed="false">
      <c r="A80" s="16" t="n">
        <v>7.8</v>
      </c>
      <c r="O80" s="4" t="n">
        <f aca="false">IF(AND((A80&gt;=$D$4),(A80&lt;=$D$5)),1,IF(AND((A80&gt;$D$3),(A80&lt;$D$4)),((A80-$D$3)/($D$4-$D$3)),IF(AND((A80&gt;$D$5),(A80&lt;$D$6)),((A80-$D$6)/($D$5-$D$6)),0)))</f>
        <v>0.828571428571429</v>
      </c>
      <c r="P80" s="4" t="n">
        <f aca="false">1/(1+ABS((A80-$D$19)/$D$17)^(2*$D$18))</f>
        <v>0.99993439430439</v>
      </c>
      <c r="R80" s="4" t="n">
        <f aca="false">MAX(O80,P80)</f>
        <v>0.99993439430439</v>
      </c>
      <c r="S80" s="4" t="n">
        <f aca="false">MIN(O80,P80)</f>
        <v>0.828571428571429</v>
      </c>
      <c r="T80" s="4" t="n">
        <f aca="false">1-O80</f>
        <v>0.171428571428571</v>
      </c>
      <c r="U80" s="4" t="n">
        <f aca="false">MIN(O80,1-P80)</f>
        <v>6.56056956103157E-005</v>
      </c>
      <c r="V80" s="11" t="n">
        <f aca="false">MAX(MIN(1-O80,P80),MIN(O80,1-P80))</f>
        <v>0.171428571428571</v>
      </c>
      <c r="W80" s="12" t="n">
        <f aca="false">MIN(O80,1-O80)</f>
        <v>0.171428571428571</v>
      </c>
      <c r="X80" s="12" t="n">
        <f aca="false">MAX(O80,1-O80)</f>
        <v>0.828571428571429</v>
      </c>
      <c r="AO80" s="13" t="n">
        <f aca="false">O80*P80</f>
        <v>0.828517069566494</v>
      </c>
      <c r="AP80" s="13" t="n">
        <f aca="false">AO80/MAX($AO$2:$AO$202)</f>
        <v>0.828517069566494</v>
      </c>
      <c r="AQ80" s="13" t="n">
        <f aca="false">O80+P80-O80*P80</f>
        <v>0.999988753309324</v>
      </c>
      <c r="AR80" s="13" t="n">
        <f aca="false">O80^2</f>
        <v>0.686530612244898</v>
      </c>
      <c r="AS80" s="14" t="n">
        <f aca="false">O80^(1/2)</f>
        <v>0.9102589898328</v>
      </c>
    </row>
    <row r="81" customFormat="false" ht="14.9" hidden="false" customHeight="false" outlineLevel="0" collapsed="false">
      <c r="A81" s="16" t="n">
        <v>7.9</v>
      </c>
      <c r="O81" s="4" t="n">
        <f aca="false">IF(AND((A81&gt;=$D$4),(A81&lt;=$D$5)),1,IF(AND((A81&gt;$D$3),(A81&lt;$D$4)),((A81-$D$3)/($D$4-$D$3)),IF(AND((A81&gt;$D$5),(A81&lt;$D$6)),((A81-$D$6)/($D$5-$D$6)),0)))</f>
        <v>0.842857142857143</v>
      </c>
      <c r="P81" s="4" t="n">
        <f aca="false">1/(1+ABS((A81-$D$19)/$D$17)^(2*$D$18))</f>
        <v>0.999967292500327</v>
      </c>
      <c r="R81" s="4" t="n">
        <f aca="false">MAX(O81,P81)</f>
        <v>0.999967292500327</v>
      </c>
      <c r="S81" s="4" t="n">
        <f aca="false">MIN(O81,P81)</f>
        <v>0.842857142857143</v>
      </c>
      <c r="T81" s="4" t="n">
        <f aca="false">1-O81</f>
        <v>0.157142857142857</v>
      </c>
      <c r="U81" s="4" t="n">
        <f aca="false">MIN(O81,1-P81)</f>
        <v>3.27074996728793E-005</v>
      </c>
      <c r="V81" s="11" t="n">
        <f aca="false">MAX(MIN(1-O81,P81),MIN(O81,1-P81))</f>
        <v>0.157142857142857</v>
      </c>
      <c r="W81" s="12" t="n">
        <f aca="false">MIN(O81,1-O81)</f>
        <v>0.157142857142857</v>
      </c>
      <c r="X81" s="12" t="n">
        <f aca="false">MAX(O81,1-O81)</f>
        <v>0.842857142857143</v>
      </c>
      <c r="AO81" s="13" t="n">
        <f aca="false">O81*P81</f>
        <v>0.842829575107419</v>
      </c>
      <c r="AP81" s="13" t="n">
        <f aca="false">AO81/MAX($AO$2:$AO$202)</f>
        <v>0.842829575107419</v>
      </c>
      <c r="AQ81" s="13" t="n">
        <f aca="false">O81+P81-O81*P81</f>
        <v>0.999994860250051</v>
      </c>
      <c r="AR81" s="13" t="n">
        <f aca="false">O81^2</f>
        <v>0.710408163265306</v>
      </c>
      <c r="AS81" s="14" t="n">
        <f aca="false">O81^(1/2)</f>
        <v>0.918072515031979</v>
      </c>
    </row>
    <row r="82" customFormat="false" ht="14.9" hidden="false" customHeight="false" outlineLevel="0" collapsed="false">
      <c r="A82" s="16" t="n">
        <v>8</v>
      </c>
      <c r="O82" s="4" t="n">
        <f aca="false">IF(AND((A82&gt;=$D$4),(A82&lt;=$D$5)),1,IF(AND((A82&gt;$D$3),(A82&lt;$D$4)),((A82-$D$3)/($D$4-$D$3)),IF(AND((A82&gt;$D$5),(A82&lt;$D$6)),((A82-$D$6)/($D$5-$D$6)),0)))</f>
        <v>0.857142857142857</v>
      </c>
      <c r="P82" s="4" t="n">
        <f aca="false">1/(1+ABS((A82-$D$19)/$D$17)^(2*$D$18))</f>
        <v>0.999984741443765</v>
      </c>
      <c r="R82" s="4" t="n">
        <f aca="false">MAX(O82,P82)</f>
        <v>0.999984741443765</v>
      </c>
      <c r="S82" s="4" t="n">
        <f aca="false">MIN(O82,P82)</f>
        <v>0.857142857142857</v>
      </c>
      <c r="T82" s="4" t="n">
        <f aca="false">1-O82</f>
        <v>0.142857142857143</v>
      </c>
      <c r="U82" s="4" t="n">
        <f aca="false">MIN(O82,1-P82)</f>
        <v>1.52585562354091E-005</v>
      </c>
      <c r="V82" s="11" t="n">
        <f aca="false">MAX(MIN(1-O82,P82),MIN(O82,1-P82))</f>
        <v>0.142857142857143</v>
      </c>
      <c r="W82" s="12" t="n">
        <f aca="false">MIN(O82,1-O82)</f>
        <v>0.142857142857143</v>
      </c>
      <c r="X82" s="12" t="n">
        <f aca="false">MAX(O82,1-O82)</f>
        <v>0.857142857142857</v>
      </c>
      <c r="AO82" s="13" t="n">
        <f aca="false">O82*P82</f>
        <v>0.85712977838037</v>
      </c>
      <c r="AP82" s="13" t="n">
        <f aca="false">AO82/MAX($AO$2:$AO$202)</f>
        <v>0.85712977838037</v>
      </c>
      <c r="AQ82" s="13" t="n">
        <f aca="false">O82+P82-O82*P82</f>
        <v>0.999997820206252</v>
      </c>
      <c r="AR82" s="13" t="n">
        <f aca="false">O82^2</f>
        <v>0.73469387755102</v>
      </c>
      <c r="AS82" s="14" t="n">
        <f aca="false">O82^(1/2)</f>
        <v>0.925820099772551</v>
      </c>
    </row>
    <row r="83" customFormat="false" ht="14.9" hidden="false" customHeight="false" outlineLevel="0" collapsed="false">
      <c r="A83" s="16" t="n">
        <v>8.1</v>
      </c>
      <c r="O83" s="4" t="n">
        <f aca="false">IF(AND((A83&gt;=$D$4),(A83&lt;=$D$5)),1,IF(AND((A83&gt;$D$3),(A83&lt;$D$4)),((A83-$D$3)/($D$4-$D$3)),IF(AND((A83&gt;$D$5),(A83&lt;$D$6)),((A83-$D$6)/($D$5-$D$6)),0)))</f>
        <v>0.871428571428571</v>
      </c>
      <c r="P83" s="4" t="n">
        <f aca="false">1/(1+ABS((A83-$D$19)/$D$17)^(2*$D$18))</f>
        <v>0.999993431634788</v>
      </c>
      <c r="R83" s="4" t="n">
        <f aca="false">MAX(O83,P83)</f>
        <v>0.999993431634788</v>
      </c>
      <c r="S83" s="4" t="n">
        <f aca="false">MIN(O83,P83)</f>
        <v>0.871428571428571</v>
      </c>
      <c r="T83" s="4" t="n">
        <f aca="false">1-O83</f>
        <v>0.128571428571429</v>
      </c>
      <c r="U83" s="4" t="n">
        <f aca="false">MIN(O83,1-P83)</f>
        <v>6.56836521195636E-006</v>
      </c>
      <c r="V83" s="11" t="n">
        <f aca="false">MAX(MIN(1-O83,P83),MIN(O83,1-P83))</f>
        <v>0.128571428571429</v>
      </c>
      <c r="W83" s="12" t="n">
        <f aca="false">MIN(O83,1-O83)</f>
        <v>0.128571428571429</v>
      </c>
      <c r="X83" s="12" t="n">
        <f aca="false">MAX(O83,1-O83)</f>
        <v>0.871428571428571</v>
      </c>
      <c r="AO83" s="13" t="n">
        <f aca="false">O83*P83</f>
        <v>0.871422847567458</v>
      </c>
      <c r="AP83" s="13" t="n">
        <f aca="false">AO83/MAX($AO$2:$AO$202)</f>
        <v>0.871422847567458</v>
      </c>
      <c r="AQ83" s="13" t="n">
        <f aca="false">O83+P83-O83*P83</f>
        <v>0.999999155495901</v>
      </c>
      <c r="AR83" s="13" t="n">
        <f aca="false">O83^2</f>
        <v>0.759387755102041</v>
      </c>
      <c r="AS83" s="14" t="n">
        <f aca="false">O83^(1/2)</f>
        <v>0.933503385868831</v>
      </c>
    </row>
    <row r="84" customFormat="false" ht="14.9" hidden="false" customHeight="false" outlineLevel="0" collapsed="false">
      <c r="A84" s="16" t="n">
        <v>8.2</v>
      </c>
      <c r="O84" s="4" t="n">
        <f aca="false">IF(AND((A84&gt;=$D$4),(A84&lt;=$D$5)),1,IF(AND((A84&gt;$D$3),(A84&lt;$D$4)),((A84-$D$3)/($D$4-$D$3)),IF(AND((A84&gt;$D$5),(A84&lt;$D$6)),((A84-$D$6)/($D$5-$D$6)),0)))</f>
        <v>0.885714285714286</v>
      </c>
      <c r="P84" s="4" t="n">
        <f aca="false">1/(1+ABS((A84-$D$19)/$D$17)^(2*$D$18))</f>
        <v>0.999997440006554</v>
      </c>
      <c r="R84" s="4" t="n">
        <f aca="false">MAX(O84,P84)</f>
        <v>0.999997440006554</v>
      </c>
      <c r="S84" s="4" t="n">
        <f aca="false">MIN(O84,P84)</f>
        <v>0.885714285714286</v>
      </c>
      <c r="T84" s="4" t="n">
        <f aca="false">1-O84</f>
        <v>0.114285714285714</v>
      </c>
      <c r="U84" s="4" t="n">
        <f aca="false">MIN(O84,1-P84)</f>
        <v>2.5599934464493E-006</v>
      </c>
      <c r="V84" s="11" t="n">
        <f aca="false">MAX(MIN(1-O84,P84),MIN(O84,1-P84))</f>
        <v>0.114285714285714</v>
      </c>
      <c r="W84" s="12" t="n">
        <f aca="false">MIN(O84,1-O84)</f>
        <v>0.114285714285714</v>
      </c>
      <c r="X84" s="12" t="n">
        <f aca="false">MAX(O84,1-O84)</f>
        <v>0.885714285714286</v>
      </c>
      <c r="AO84" s="13" t="n">
        <f aca="false">O84*P84</f>
        <v>0.885712018291519</v>
      </c>
      <c r="AP84" s="13" t="n">
        <f aca="false">AO84/MAX($AO$2:$AO$202)</f>
        <v>0.885712018291519</v>
      </c>
      <c r="AQ84" s="13" t="n">
        <f aca="false">O84+P84-O84*P84</f>
        <v>0.99999970742932</v>
      </c>
      <c r="AR84" s="13" t="n">
        <f aca="false">O84^2</f>
        <v>0.784489795918367</v>
      </c>
      <c r="AS84" s="14" t="n">
        <f aca="false">O84^(1/2)</f>
        <v>0.94112394811432</v>
      </c>
    </row>
    <row r="85" customFormat="false" ht="14.9" hidden="false" customHeight="false" outlineLevel="0" collapsed="false">
      <c r="A85" s="16" t="n">
        <v>8.3</v>
      </c>
      <c r="O85" s="4" t="n">
        <f aca="false">IF(AND((A85&gt;=$D$4),(A85&lt;=$D$5)),1,IF(AND((A85&gt;$D$3),(A85&lt;$D$4)),((A85-$D$3)/($D$4-$D$3)),IF(AND((A85&gt;$D$5),(A85&lt;$D$6)),((A85-$D$6)/($D$5-$D$6)),0)))</f>
        <v>0.9</v>
      </c>
      <c r="P85" s="4" t="n">
        <f aca="false">1/(1+ABS((A85-$D$19)/$D$17)^(2*$D$18))</f>
        <v>0.999999120361949</v>
      </c>
      <c r="R85" s="4" t="n">
        <f aca="false">MAX(O85,P85)</f>
        <v>0.999999120361949</v>
      </c>
      <c r="S85" s="4" t="n">
        <f aca="false">MIN(O85,P85)</f>
        <v>0.9</v>
      </c>
      <c r="T85" s="4" t="n">
        <f aca="false">1-O85</f>
        <v>0.0999999999999999</v>
      </c>
      <c r="U85" s="4" t="n">
        <f aca="false">MIN(O85,1-P85)</f>
        <v>8.79638050732545E-007</v>
      </c>
      <c r="V85" s="11" t="n">
        <f aca="false">MAX(MIN(1-O85,P85),MIN(O85,1-P85))</f>
        <v>0.0999999999999999</v>
      </c>
      <c r="W85" s="12" t="n">
        <f aca="false">MIN(O85,1-O85)</f>
        <v>0.0999999999999999</v>
      </c>
      <c r="X85" s="12" t="n">
        <f aca="false">MAX(O85,1-O85)</f>
        <v>0.9</v>
      </c>
      <c r="AO85" s="13" t="n">
        <f aca="false">O85*P85</f>
        <v>0.899999208325754</v>
      </c>
      <c r="AP85" s="13" t="n">
        <f aca="false">AO85/MAX($AO$2:$AO$202)</f>
        <v>0.899999208325754</v>
      </c>
      <c r="AQ85" s="13" t="n">
        <f aca="false">O85+P85-O85*P85</f>
        <v>0.999999912036195</v>
      </c>
      <c r="AR85" s="13" t="n">
        <f aca="false">O85^2</f>
        <v>0.81</v>
      </c>
      <c r="AS85" s="14" t="n">
        <f aca="false">O85^(1/2)</f>
        <v>0.948683298050514</v>
      </c>
    </row>
    <row r="86" customFormat="false" ht="14.9" hidden="false" customHeight="false" outlineLevel="0" collapsed="false">
      <c r="A86" s="16" t="n">
        <v>8.4</v>
      </c>
      <c r="O86" s="4" t="n">
        <f aca="false">IF(AND((A86&gt;=$D$4),(A86&lt;=$D$5)),1,IF(AND((A86&gt;$D$3),(A86&lt;$D$4)),((A86-$D$3)/($D$4-$D$3)),IF(AND((A86&gt;$D$5),(A86&lt;$D$6)),((A86-$D$6)/($D$5-$D$6)),0)))</f>
        <v>0.914285714285714</v>
      </c>
      <c r="P86" s="4" t="n">
        <f aca="false">1/(1+ABS((A86-$D$19)/$D$17)^(2*$D$18))</f>
        <v>0.999999743711003</v>
      </c>
      <c r="R86" s="4" t="n">
        <f aca="false">MAX(O86,P86)</f>
        <v>0.999999743711003</v>
      </c>
      <c r="S86" s="4" t="n">
        <f aca="false">MIN(O86,P86)</f>
        <v>0.914285714285714</v>
      </c>
      <c r="T86" s="4" t="n">
        <f aca="false">1-O86</f>
        <v>0.0857142857142856</v>
      </c>
      <c r="U86" s="4" t="n">
        <f aca="false">MIN(O86,1-P86)</f>
        <v>2.56288996691723E-007</v>
      </c>
      <c r="V86" s="11" t="n">
        <f aca="false">MAX(MIN(1-O86,P86),MIN(O86,1-P86))</f>
        <v>0.0857142857142856</v>
      </c>
      <c r="W86" s="12" t="n">
        <f aca="false">MIN(O86,1-O86)</f>
        <v>0.0857142857142856</v>
      </c>
      <c r="X86" s="12" t="n">
        <f aca="false">MAX(O86,1-O86)</f>
        <v>0.914285714285714</v>
      </c>
      <c r="AO86" s="13" t="n">
        <f aca="false">O86*P86</f>
        <v>0.914285479964346</v>
      </c>
      <c r="AP86" s="13" t="n">
        <f aca="false">AO86/MAX($AO$2:$AO$202)</f>
        <v>0.914285479964346</v>
      </c>
      <c r="AQ86" s="13" t="n">
        <f aca="false">O86+P86-O86*P86</f>
        <v>0.999999978032372</v>
      </c>
      <c r="AR86" s="13" t="n">
        <f aca="false">O86^2</f>
        <v>0.835918367346939</v>
      </c>
      <c r="AS86" s="14" t="n">
        <f aca="false">O86^(1/2)</f>
        <v>0.956182887467515</v>
      </c>
    </row>
    <row r="87" customFormat="false" ht="14.9" hidden="false" customHeight="false" outlineLevel="0" collapsed="false">
      <c r="A87" s="16" t="n">
        <v>8.5</v>
      </c>
      <c r="O87" s="4" t="n">
        <f aca="false">IF(AND((A87&gt;=$D$4),(A87&lt;=$D$5)),1,IF(AND((A87&gt;$D$3),(A87&lt;$D$4)),((A87-$D$3)/($D$4-$D$3)),IF(AND((A87&gt;$D$5),(A87&lt;$D$6)),((A87-$D$6)/($D$5-$D$6)),0)))</f>
        <v>0.928571428571429</v>
      </c>
      <c r="P87" s="4" t="n">
        <f aca="false">1/(1+ABS((A87-$D$19)/$D$17)^(2*$D$18))</f>
        <v>0.999999940395359</v>
      </c>
      <c r="R87" s="4" t="n">
        <f aca="false">MAX(O87,P87)</f>
        <v>0.999999940395359</v>
      </c>
      <c r="S87" s="4" t="n">
        <f aca="false">MIN(O87,P87)</f>
        <v>0.928571428571429</v>
      </c>
      <c r="T87" s="4" t="n">
        <f aca="false">1-O87</f>
        <v>0.0714285714285714</v>
      </c>
      <c r="U87" s="4" t="n">
        <f aca="false">MIN(O87,1-P87)</f>
        <v>5.96046412226769E-008</v>
      </c>
      <c r="V87" s="11" t="n">
        <f aca="false">MAX(MIN(1-O87,P87),MIN(O87,1-P87))</f>
        <v>0.0714285714285714</v>
      </c>
      <c r="W87" s="12" t="n">
        <f aca="false">MIN(O87,1-O87)</f>
        <v>0.0714285714285714</v>
      </c>
      <c r="X87" s="12" t="n">
        <f aca="false">MAX(O87,1-O87)</f>
        <v>0.928571428571429</v>
      </c>
      <c r="AO87" s="13" t="n">
        <f aca="false">O87*P87</f>
        <v>0.928571373224262</v>
      </c>
      <c r="AP87" s="13" t="n">
        <f aca="false">AO87/MAX($AO$2:$AO$202)</f>
        <v>0.928571373224262</v>
      </c>
      <c r="AQ87" s="13" t="n">
        <f aca="false">O87+P87-O87*P87</f>
        <v>0.999999995742526</v>
      </c>
      <c r="AR87" s="13" t="n">
        <f aca="false">O87^2</f>
        <v>0.862244897959184</v>
      </c>
      <c r="AS87" s="14" t="n">
        <f aca="false">O87^(1/2)</f>
        <v>0.963624111659432</v>
      </c>
    </row>
    <row r="88" customFormat="false" ht="14.9" hidden="false" customHeight="false" outlineLevel="0" collapsed="false">
      <c r="A88" s="16" t="n">
        <v>8.6</v>
      </c>
      <c r="C88" s="15"/>
      <c r="D88" s="15"/>
      <c r="O88" s="4" t="n">
        <f aca="false">IF(AND((A88&gt;=$D$4),(A88&lt;=$D$5)),1,IF(AND((A88&gt;$D$3),(A88&lt;$D$4)),((A88-$D$3)/($D$4-$D$3)),IF(AND((A88&gt;$D$5),(A88&lt;$D$6)),((A88-$D$6)/($D$5-$D$6)),0)))</f>
        <v>0.942857142857143</v>
      </c>
      <c r="P88" s="4" t="n">
        <f aca="false">1/(1+ABS((A88-$D$19)/$D$17)^(2*$D$18))</f>
        <v>0.99999999</v>
      </c>
      <c r="R88" s="4" t="n">
        <f aca="false">MAX(O88,P88)</f>
        <v>0.99999999</v>
      </c>
      <c r="S88" s="4" t="n">
        <f aca="false">MIN(O88,P88)</f>
        <v>0.942857142857143</v>
      </c>
      <c r="T88" s="4" t="n">
        <f aca="false">1-O88</f>
        <v>0.0571428571428572</v>
      </c>
      <c r="U88" s="4" t="n">
        <f aca="false">MIN(O88,1-P88)</f>
        <v>9.99999982820299E-009</v>
      </c>
      <c r="V88" s="11" t="n">
        <f aca="false">MAX(MIN(1-O88,P88),MIN(O88,1-P88))</f>
        <v>0.0571428571428572</v>
      </c>
      <c r="W88" s="12" t="n">
        <f aca="false">MIN(O88,1-O88)</f>
        <v>0.0571428571428572</v>
      </c>
      <c r="X88" s="12" t="n">
        <f aca="false">MAX(O88,1-O88)</f>
        <v>0.942857142857143</v>
      </c>
      <c r="AO88" s="13" t="n">
        <f aca="false">O88*P88</f>
        <v>0.942857133428572</v>
      </c>
      <c r="AP88" s="13" t="n">
        <f aca="false">AO88/MAX($AO$2:$AO$202)</f>
        <v>0.942857133428572</v>
      </c>
      <c r="AQ88" s="13" t="n">
        <f aca="false">O88+P88-O88*P88</f>
        <v>0.999999999428572</v>
      </c>
      <c r="AR88" s="13" t="n">
        <f aca="false">O88^2</f>
        <v>0.888979591836735</v>
      </c>
      <c r="AS88" s="14" t="n">
        <f aca="false">O88^(1/2)</f>
        <v>0.971008312455225</v>
      </c>
    </row>
    <row r="89" customFormat="false" ht="14.9" hidden="false" customHeight="false" outlineLevel="0" collapsed="false">
      <c r="A89" s="16" t="n">
        <v>8.7</v>
      </c>
      <c r="C89" s="7"/>
      <c r="D89" s="7"/>
      <c r="O89" s="4" t="n">
        <f aca="false">IF(AND((A89&gt;=$D$4),(A89&lt;=$D$5)),1,IF(AND((A89&gt;$D$3),(A89&lt;$D$4)),((A89-$D$3)/($D$4-$D$3)),IF(AND((A89&gt;$D$5),(A89&lt;$D$6)),((A89-$D$6)/($D$5-$D$6)),0)))</f>
        <v>0.957142857142857</v>
      </c>
      <c r="P89" s="4" t="n">
        <f aca="false">1/(1+ABS((A89-$D$19)/$D$17)^(2*$D$18))</f>
        <v>0.999999998998871</v>
      </c>
      <c r="R89" s="4" t="n">
        <f aca="false">MAX(O89,P89)</f>
        <v>0.999999998998871</v>
      </c>
      <c r="S89" s="4" t="n">
        <f aca="false">MIN(O89,P89)</f>
        <v>0.957142857142857</v>
      </c>
      <c r="T89" s="4" t="n">
        <f aca="false">1-O89</f>
        <v>0.0428571428571429</v>
      </c>
      <c r="U89" s="4" t="n">
        <f aca="false">MIN(O89,1-P89)</f>
        <v>1.00112917955641E-009</v>
      </c>
      <c r="V89" s="11" t="n">
        <f aca="false">MAX(MIN(1-O89,P89),MIN(O89,1-P89))</f>
        <v>0.0428571428571429</v>
      </c>
      <c r="W89" s="12" t="n">
        <f aca="false">MIN(O89,1-O89)</f>
        <v>0.0428571428571429</v>
      </c>
      <c r="X89" s="12" t="n">
        <f aca="false">MAX(O89,1-O89)</f>
        <v>0.957142857142857</v>
      </c>
      <c r="AO89" s="13" t="n">
        <f aca="false">O89*P89</f>
        <v>0.957142856184634</v>
      </c>
      <c r="AP89" s="13" t="n">
        <f aca="false">AO89/MAX($AO$2:$AO$202)</f>
        <v>0.957142856184634</v>
      </c>
      <c r="AQ89" s="13" t="n">
        <f aca="false">O89+P89-O89*P89</f>
        <v>0.999999999957094</v>
      </c>
      <c r="AR89" s="13" t="n">
        <f aca="false">O89^2</f>
        <v>0.916122448979592</v>
      </c>
      <c r="AS89" s="14" t="n">
        <f aca="false">O89^(1/2)</f>
        <v>0.978336781043653</v>
      </c>
    </row>
    <row r="90" customFormat="false" ht="14.9" hidden="false" customHeight="false" outlineLevel="0" collapsed="false">
      <c r="A90" s="16" t="n">
        <v>8.8</v>
      </c>
      <c r="C90" s="7"/>
      <c r="D90" s="7"/>
      <c r="O90" s="4" t="n">
        <f aca="false">IF(AND((A90&gt;=$D$4),(A90&lt;=$D$5)),1,IF(AND((A90&gt;$D$3),(A90&lt;$D$4)),((A90-$D$3)/($D$4-$D$3)),IF(AND((A90&gt;$D$5),(A90&lt;$D$6)),((A90-$D$6)/($D$5-$D$6)),0)))</f>
        <v>0.971428571428572</v>
      </c>
      <c r="P90" s="4" t="n">
        <f aca="false">1/(1+ABS((A90-$D$19)/$D$17)^(2*$D$18))</f>
        <v>0.999999999960938</v>
      </c>
      <c r="R90" s="4" t="n">
        <f aca="false">MAX(O90,P90)</f>
        <v>0.999999999960938</v>
      </c>
      <c r="S90" s="4" t="n">
        <f aca="false">MIN(O90,P90)</f>
        <v>0.971428571428572</v>
      </c>
      <c r="T90" s="4" t="n">
        <f aca="false">1-O90</f>
        <v>0.0285714285714285</v>
      </c>
      <c r="U90" s="4" t="n">
        <f aca="false">MIN(O90,1-P90)</f>
        <v>3.90625309876214E-011</v>
      </c>
      <c r="V90" s="11" t="n">
        <f aca="false">MAX(MIN(1-O90,P90),MIN(O90,1-P90))</f>
        <v>0.0285714285714285</v>
      </c>
      <c r="W90" s="12" t="n">
        <f aca="false">MIN(O90,1-O90)</f>
        <v>0.0285714285714285</v>
      </c>
      <c r="X90" s="12" t="n">
        <f aca="false">MAX(O90,1-O90)</f>
        <v>0.971428571428572</v>
      </c>
      <c r="AO90" s="13" t="n">
        <f aca="false">O90*P90</f>
        <v>0.971428571390625</v>
      </c>
      <c r="AP90" s="13" t="n">
        <f aca="false">AO90/MAX($AO$2:$AO$202)</f>
        <v>0.971428571390625</v>
      </c>
      <c r="AQ90" s="13" t="n">
        <f aca="false">O90+P90-O90*P90</f>
        <v>0.999999999998884</v>
      </c>
      <c r="AR90" s="13" t="n">
        <f aca="false">O90^2</f>
        <v>0.943673469387755</v>
      </c>
      <c r="AS90" s="14" t="n">
        <f aca="false">O90^(1/2)</f>
        <v>0.985610760609162</v>
      </c>
    </row>
    <row r="91" customFormat="false" ht="14.9" hidden="false" customHeight="false" outlineLevel="0" collapsed="false">
      <c r="A91" s="16" t="n">
        <v>8.9</v>
      </c>
      <c r="C91" s="7"/>
      <c r="D91" s="7"/>
      <c r="O91" s="4" t="n">
        <f aca="false">IF(AND((A91&gt;=$D$4),(A91&lt;=$D$5)),1,IF(AND((A91&gt;$D$3),(A91&lt;$D$4)),((A91-$D$3)/($D$4-$D$3)),IF(AND((A91&gt;$D$5),(A91&lt;$D$6)),((A91-$D$6)/($D$5-$D$6)),0)))</f>
        <v>0.985714285714286</v>
      </c>
      <c r="P91" s="4" t="n">
        <f aca="false">1/(1+ABS((A91-$D$19)/$D$17)^(2*$D$18))</f>
        <v>0.999999999999848</v>
      </c>
      <c r="R91" s="4" t="n">
        <f aca="false">MAX(O91,P91)</f>
        <v>0.999999999999848</v>
      </c>
      <c r="S91" s="4" t="n">
        <f aca="false">MIN(O91,P91)</f>
        <v>0.985714285714286</v>
      </c>
      <c r="T91" s="4" t="n">
        <f aca="false">1-O91</f>
        <v>0.0142857142857142</v>
      </c>
      <c r="U91" s="4" t="n">
        <f aca="false">MIN(O91,1-P91)</f>
        <v>1.52544643583497E-013</v>
      </c>
      <c r="V91" s="11" t="n">
        <f aca="false">MAX(MIN(1-O91,P91),MIN(O91,1-P91))</f>
        <v>0.0142857142857142</v>
      </c>
      <c r="W91" s="12" t="n">
        <f aca="false">MIN(O91,1-O91)</f>
        <v>0.0142857142857142</v>
      </c>
      <c r="X91" s="12" t="n">
        <f aca="false">MAX(O91,1-O91)</f>
        <v>0.985714285714286</v>
      </c>
      <c r="AO91" s="13" t="n">
        <f aca="false">O91*P91</f>
        <v>0.985714285714135</v>
      </c>
      <c r="AP91" s="13" t="n">
        <f aca="false">AO91/MAX($AO$2:$AO$202)</f>
        <v>0.985714285714135</v>
      </c>
      <c r="AQ91" s="13" t="n">
        <f aca="false">O91+P91-O91*P91</f>
        <v>0.999999999999998</v>
      </c>
      <c r="AR91" s="13" t="n">
        <f aca="false">O91^2</f>
        <v>0.971632653061225</v>
      </c>
      <c r="AS91" s="14" t="n">
        <f aca="false">O91^(1/2)</f>
        <v>0.992831448793946</v>
      </c>
    </row>
    <row r="92" customFormat="false" ht="14.9" hidden="false" customHeight="false" outlineLevel="0" collapsed="false">
      <c r="A92" s="16" t="n">
        <v>9</v>
      </c>
      <c r="O92" s="4" t="n">
        <f aca="false">IF(AND((A92&gt;=$D$4),(A92&lt;=$D$5)),1,IF(AND((A92&gt;$D$3),(A92&lt;$D$4)),((A92-$D$3)/($D$4-$D$3)),IF(AND((A92&gt;$D$5),(A92&lt;$D$6)),((A92-$D$6)/($D$5-$D$6)),0)))</f>
        <v>1</v>
      </c>
      <c r="P92" s="4" t="n">
        <f aca="false">1/(1+ABS((A92-$D$19)/$D$17)^(2*$D$18))</f>
        <v>1</v>
      </c>
      <c r="R92" s="4" t="n">
        <f aca="false">MAX(O92,P92)</f>
        <v>1</v>
      </c>
      <c r="S92" s="4" t="n">
        <f aca="false">MIN(O92,P92)</f>
        <v>1</v>
      </c>
      <c r="T92" s="4" t="n">
        <f aca="false">1-O92</f>
        <v>0</v>
      </c>
      <c r="U92" s="4" t="n">
        <f aca="false">MIN(O92,1-P92)</f>
        <v>0</v>
      </c>
      <c r="V92" s="11" t="n">
        <f aca="false">MAX(MIN(1-O92,P92),MIN(O92,1-P92))</f>
        <v>0</v>
      </c>
      <c r="W92" s="12" t="n">
        <f aca="false">MIN(O92,1-O92)</f>
        <v>0</v>
      </c>
      <c r="X92" s="12" t="n">
        <f aca="false">MAX(O92,1-O92)</f>
        <v>1</v>
      </c>
      <c r="AO92" s="13" t="n">
        <f aca="false">O92*P92</f>
        <v>1</v>
      </c>
      <c r="AP92" s="13" t="n">
        <f aca="false">AO92/MAX($AO$2:$AO$202)</f>
        <v>1</v>
      </c>
      <c r="AQ92" s="13" t="n">
        <f aca="false">O92+P92-O92*P92</f>
        <v>1</v>
      </c>
      <c r="AR92" s="13" t="n">
        <f aca="false">O92^2</f>
        <v>1</v>
      </c>
      <c r="AS92" s="14" t="n">
        <f aca="false">O92^(1/2)</f>
        <v>1</v>
      </c>
    </row>
    <row r="93" customFormat="false" ht="14.9" hidden="false" customHeight="false" outlineLevel="0" collapsed="false">
      <c r="A93" s="16" t="n">
        <v>9.1</v>
      </c>
      <c r="O93" s="4" t="n">
        <f aca="false">IF(AND((A93&gt;=$D$4),(A93&lt;=$D$5)),1,IF(AND((A93&gt;$D$3),(A93&lt;$D$4)),((A93-$D$3)/($D$4-$D$3)),IF(AND((A93&gt;$D$5),(A93&lt;$D$6)),((A93-$D$6)/($D$5-$D$6)),0)))</f>
        <v>1</v>
      </c>
      <c r="P93" s="4" t="n">
        <f aca="false">1/(1+ABS((A93-$D$19)/$D$17)^(2*$D$18))</f>
        <v>0.999999999999848</v>
      </c>
      <c r="R93" s="4" t="n">
        <f aca="false">MAX(O93,P93)</f>
        <v>1</v>
      </c>
      <c r="S93" s="4" t="n">
        <f aca="false">MIN(O93,P93)</f>
        <v>0.999999999999848</v>
      </c>
      <c r="T93" s="4" t="n">
        <f aca="false">1-O93</f>
        <v>0</v>
      </c>
      <c r="U93" s="4" t="n">
        <f aca="false">MIN(O93,1-P93)</f>
        <v>1.52544643583497E-013</v>
      </c>
      <c r="V93" s="11" t="n">
        <f aca="false">MAX(MIN(1-O93,P93),MIN(O93,1-P93))</f>
        <v>1.52544643583497E-013</v>
      </c>
      <c r="W93" s="12" t="n">
        <f aca="false">MIN(O93,1-O93)</f>
        <v>0</v>
      </c>
      <c r="X93" s="12" t="n">
        <f aca="false">MAX(O93,1-O93)</f>
        <v>1</v>
      </c>
      <c r="AO93" s="13" t="n">
        <f aca="false">O93*P93</f>
        <v>0.999999999999848</v>
      </c>
      <c r="AP93" s="13" t="n">
        <f aca="false">AO93/MAX($AO$2:$AO$202)</f>
        <v>0.999999999999848</v>
      </c>
      <c r="AQ93" s="13" t="n">
        <f aca="false">O93+P93-O93*P93</f>
        <v>1</v>
      </c>
      <c r="AR93" s="13" t="n">
        <f aca="false">O93^2</f>
        <v>1</v>
      </c>
      <c r="AS93" s="14" t="n">
        <f aca="false">O93^(1/2)</f>
        <v>1</v>
      </c>
    </row>
    <row r="94" customFormat="false" ht="14.9" hidden="false" customHeight="false" outlineLevel="0" collapsed="false">
      <c r="A94" s="16" t="n">
        <v>9.2</v>
      </c>
      <c r="O94" s="4" t="n">
        <f aca="false">IF(AND((A94&gt;=$D$4),(A94&lt;=$D$5)),1,IF(AND((A94&gt;$D$3),(A94&lt;$D$4)),((A94-$D$3)/($D$4-$D$3)),IF(AND((A94&gt;$D$5),(A94&lt;$D$6)),((A94-$D$6)/($D$5-$D$6)),0)))</f>
        <v>1</v>
      </c>
      <c r="P94" s="4" t="n">
        <f aca="false">1/(1+ABS((A94-$D$19)/$D$17)^(2*$D$18))</f>
        <v>0.999999999960938</v>
      </c>
      <c r="R94" s="4" t="n">
        <f aca="false">MAX(O94,P94)</f>
        <v>1</v>
      </c>
      <c r="S94" s="4" t="n">
        <f aca="false">MIN(O94,P94)</f>
        <v>0.999999999960938</v>
      </c>
      <c r="T94" s="4" t="n">
        <f aca="false">1-O94</f>
        <v>0</v>
      </c>
      <c r="U94" s="4" t="n">
        <f aca="false">MIN(O94,1-P94)</f>
        <v>3.90625309876214E-011</v>
      </c>
      <c r="V94" s="11" t="n">
        <f aca="false">MAX(MIN(1-O94,P94),MIN(O94,1-P94))</f>
        <v>3.90625309876214E-011</v>
      </c>
      <c r="W94" s="12" t="n">
        <f aca="false">MIN(O94,1-O94)</f>
        <v>0</v>
      </c>
      <c r="X94" s="12" t="n">
        <f aca="false">MAX(O94,1-O94)</f>
        <v>1</v>
      </c>
      <c r="AO94" s="13" t="n">
        <f aca="false">O94*P94</f>
        <v>0.999999999960938</v>
      </c>
      <c r="AP94" s="13" t="n">
        <f aca="false">AO94/MAX($AO$2:$AO$202)</f>
        <v>0.999999999960938</v>
      </c>
      <c r="AQ94" s="13" t="n">
        <f aca="false">O94+P94-O94*P94</f>
        <v>1</v>
      </c>
      <c r="AR94" s="13" t="n">
        <f aca="false">O94^2</f>
        <v>1</v>
      </c>
      <c r="AS94" s="14" t="n">
        <f aca="false">O94^(1/2)</f>
        <v>1</v>
      </c>
    </row>
    <row r="95" customFormat="false" ht="14.9" hidden="false" customHeight="false" outlineLevel="0" collapsed="false">
      <c r="A95" s="16" t="n">
        <v>9.3</v>
      </c>
      <c r="O95" s="4" t="n">
        <f aca="false">IF(AND((A95&gt;=$D$4),(A95&lt;=$D$5)),1,IF(AND((A95&gt;$D$3),(A95&lt;$D$4)),((A95-$D$3)/($D$4-$D$3)),IF(AND((A95&gt;$D$5),(A95&lt;$D$6)),((A95-$D$6)/($D$5-$D$6)),0)))</f>
        <v>1</v>
      </c>
      <c r="P95" s="4" t="n">
        <f aca="false">1/(1+ABS((A95-$D$19)/$D$17)^(2*$D$18))</f>
        <v>0.999999998998871</v>
      </c>
      <c r="R95" s="4" t="n">
        <f aca="false">MAX(O95,P95)</f>
        <v>1</v>
      </c>
      <c r="S95" s="4" t="n">
        <f aca="false">MIN(O95,P95)</f>
        <v>0.999999998998871</v>
      </c>
      <c r="T95" s="4" t="n">
        <f aca="false">1-O95</f>
        <v>0</v>
      </c>
      <c r="U95" s="4" t="n">
        <f aca="false">MIN(O95,1-P95)</f>
        <v>1.00112917955641E-009</v>
      </c>
      <c r="V95" s="11" t="n">
        <f aca="false">MAX(MIN(1-O95,P95),MIN(O95,1-P95))</f>
        <v>1.00112917955641E-009</v>
      </c>
      <c r="W95" s="12" t="n">
        <f aca="false">MIN(O95,1-O95)</f>
        <v>0</v>
      </c>
      <c r="X95" s="12" t="n">
        <f aca="false">MAX(O95,1-O95)</f>
        <v>1</v>
      </c>
      <c r="AO95" s="13" t="n">
        <f aca="false">O95*P95</f>
        <v>0.999999998998871</v>
      </c>
      <c r="AP95" s="13" t="n">
        <f aca="false">AO95/MAX($AO$2:$AO$202)</f>
        <v>0.999999998998871</v>
      </c>
      <c r="AQ95" s="13" t="n">
        <f aca="false">O95+P95-O95*P95</f>
        <v>1</v>
      </c>
      <c r="AR95" s="13" t="n">
        <f aca="false">O95^2</f>
        <v>1</v>
      </c>
      <c r="AS95" s="14" t="n">
        <f aca="false">O95^(1/2)</f>
        <v>1</v>
      </c>
    </row>
    <row r="96" customFormat="false" ht="14.9" hidden="false" customHeight="false" outlineLevel="0" collapsed="false">
      <c r="A96" s="16" t="n">
        <v>9.4</v>
      </c>
      <c r="O96" s="4" t="n">
        <f aca="false">IF(AND((A96&gt;=$D$4),(A96&lt;=$D$5)),1,IF(AND((A96&gt;$D$3),(A96&lt;$D$4)),((A96-$D$3)/($D$4-$D$3)),IF(AND((A96&gt;$D$5),(A96&lt;$D$6)),((A96-$D$6)/($D$5-$D$6)),0)))</f>
        <v>1</v>
      </c>
      <c r="P96" s="4" t="n">
        <f aca="false">1/(1+ABS((A96-$D$19)/$D$17)^(2*$D$18))</f>
        <v>0.99999999</v>
      </c>
      <c r="R96" s="4" t="n">
        <f aca="false">MAX(O96,P96)</f>
        <v>1</v>
      </c>
      <c r="S96" s="4" t="n">
        <f aca="false">MIN(O96,P96)</f>
        <v>0.99999999</v>
      </c>
      <c r="T96" s="4" t="n">
        <f aca="false">1-O96</f>
        <v>0</v>
      </c>
      <c r="U96" s="4" t="n">
        <f aca="false">MIN(O96,1-P96)</f>
        <v>9.99999982820299E-009</v>
      </c>
      <c r="V96" s="11" t="n">
        <f aca="false">MAX(MIN(1-O96,P96),MIN(O96,1-P96))</f>
        <v>9.99999982820299E-009</v>
      </c>
      <c r="W96" s="12" t="n">
        <f aca="false">MIN(O96,1-O96)</f>
        <v>0</v>
      </c>
      <c r="X96" s="12" t="n">
        <f aca="false">MAX(O96,1-O96)</f>
        <v>1</v>
      </c>
      <c r="AO96" s="13" t="n">
        <f aca="false">O96*P96</f>
        <v>0.99999999</v>
      </c>
      <c r="AP96" s="13" t="n">
        <f aca="false">AO96/MAX($AO$2:$AO$202)</f>
        <v>0.99999999</v>
      </c>
      <c r="AQ96" s="13" t="n">
        <f aca="false">O96+P96-O96*P96</f>
        <v>1</v>
      </c>
      <c r="AR96" s="13" t="n">
        <f aca="false">O96^2</f>
        <v>1</v>
      </c>
      <c r="AS96" s="14" t="n">
        <f aca="false">O96^(1/2)</f>
        <v>1</v>
      </c>
    </row>
    <row r="97" customFormat="false" ht="14.9" hidden="false" customHeight="false" outlineLevel="0" collapsed="false">
      <c r="A97" s="16" t="n">
        <v>9.5</v>
      </c>
      <c r="O97" s="4" t="n">
        <f aca="false">IF(AND((A97&gt;=$D$4),(A97&lt;=$D$5)),1,IF(AND((A97&gt;$D$3),(A97&lt;$D$4)),((A97-$D$3)/($D$4-$D$3)),IF(AND((A97&gt;$D$5),(A97&lt;$D$6)),((A97-$D$6)/($D$5-$D$6)),0)))</f>
        <v>1</v>
      </c>
      <c r="P97" s="4" t="n">
        <f aca="false">1/(1+ABS((A97-$D$19)/$D$17)^(2*$D$18))</f>
        <v>0.999999940395359</v>
      </c>
      <c r="R97" s="4" t="n">
        <f aca="false">MAX(O97,P97)</f>
        <v>1</v>
      </c>
      <c r="S97" s="4" t="n">
        <f aca="false">MIN(O97,P97)</f>
        <v>0.999999940395359</v>
      </c>
      <c r="T97" s="4" t="n">
        <f aca="false">1-O97</f>
        <v>0</v>
      </c>
      <c r="U97" s="4" t="n">
        <f aca="false">MIN(O97,1-P97)</f>
        <v>5.96046412226769E-008</v>
      </c>
      <c r="V97" s="11" t="n">
        <f aca="false">MAX(MIN(1-O97,P97),MIN(O97,1-P97))</f>
        <v>5.96046412226769E-008</v>
      </c>
      <c r="W97" s="12" t="n">
        <f aca="false">MIN(O97,1-O97)</f>
        <v>0</v>
      </c>
      <c r="X97" s="12" t="n">
        <f aca="false">MAX(O97,1-O97)</f>
        <v>1</v>
      </c>
      <c r="AO97" s="13" t="n">
        <f aca="false">O97*P97</f>
        <v>0.999999940395359</v>
      </c>
      <c r="AP97" s="13" t="n">
        <f aca="false">AO97/MAX($AO$2:$AO$202)</f>
        <v>0.999999940395359</v>
      </c>
      <c r="AQ97" s="13" t="n">
        <f aca="false">O97+P97-O97*P97</f>
        <v>1</v>
      </c>
      <c r="AR97" s="13" t="n">
        <f aca="false">O97^2</f>
        <v>1</v>
      </c>
      <c r="AS97" s="14" t="n">
        <f aca="false">O97^(1/2)</f>
        <v>1</v>
      </c>
    </row>
    <row r="98" customFormat="false" ht="14.9" hidden="false" customHeight="false" outlineLevel="0" collapsed="false">
      <c r="A98" s="16" t="n">
        <v>9.6</v>
      </c>
      <c r="O98" s="4" t="n">
        <f aca="false">IF(AND((A98&gt;=$D$4),(A98&lt;=$D$5)),1,IF(AND((A98&gt;$D$3),(A98&lt;$D$4)),((A98-$D$3)/($D$4-$D$3)),IF(AND((A98&gt;$D$5),(A98&lt;$D$6)),((A98-$D$6)/($D$5-$D$6)),0)))</f>
        <v>1</v>
      </c>
      <c r="P98" s="4" t="n">
        <f aca="false">1/(1+ABS((A98-$D$19)/$D$17)^(2*$D$18))</f>
        <v>0.999999743711003</v>
      </c>
      <c r="R98" s="4" t="n">
        <f aca="false">MAX(O98,P98)</f>
        <v>1</v>
      </c>
      <c r="S98" s="4" t="n">
        <f aca="false">MIN(O98,P98)</f>
        <v>0.999999743711003</v>
      </c>
      <c r="T98" s="4" t="n">
        <f aca="false">1-O98</f>
        <v>0</v>
      </c>
      <c r="U98" s="4" t="n">
        <f aca="false">MIN(O98,1-P98)</f>
        <v>2.56288996691723E-007</v>
      </c>
      <c r="V98" s="11" t="n">
        <f aca="false">MAX(MIN(1-O98,P98),MIN(O98,1-P98))</f>
        <v>2.56288996691723E-007</v>
      </c>
      <c r="W98" s="12" t="n">
        <f aca="false">MIN(O98,1-O98)</f>
        <v>0</v>
      </c>
      <c r="X98" s="12" t="n">
        <f aca="false">MAX(O98,1-O98)</f>
        <v>1</v>
      </c>
      <c r="AO98" s="13" t="n">
        <f aca="false">O98*P98</f>
        <v>0.999999743711003</v>
      </c>
      <c r="AP98" s="13" t="n">
        <f aca="false">AO98/MAX($AO$2:$AO$202)</f>
        <v>0.999999743711003</v>
      </c>
      <c r="AQ98" s="13" t="n">
        <f aca="false">O98+P98-O98*P98</f>
        <v>1</v>
      </c>
      <c r="AR98" s="13" t="n">
        <f aca="false">O98^2</f>
        <v>1</v>
      </c>
      <c r="AS98" s="14" t="n">
        <f aca="false">O98^(1/2)</f>
        <v>1</v>
      </c>
    </row>
    <row r="99" customFormat="false" ht="14.9" hidden="false" customHeight="false" outlineLevel="0" collapsed="false">
      <c r="A99" s="16" t="n">
        <v>9.7</v>
      </c>
      <c r="O99" s="4" t="n">
        <f aca="false">IF(AND((A99&gt;=$D$4),(A99&lt;=$D$5)),1,IF(AND((A99&gt;$D$3),(A99&lt;$D$4)),((A99-$D$3)/($D$4-$D$3)),IF(AND((A99&gt;$D$5),(A99&lt;$D$6)),((A99-$D$6)/($D$5-$D$6)),0)))</f>
        <v>1</v>
      </c>
      <c r="P99" s="4" t="n">
        <f aca="false">1/(1+ABS((A99-$D$19)/$D$17)^(2*$D$18))</f>
        <v>0.999999120361949</v>
      </c>
      <c r="R99" s="4" t="n">
        <f aca="false">MAX(O99,P99)</f>
        <v>1</v>
      </c>
      <c r="S99" s="4" t="n">
        <f aca="false">MIN(O99,P99)</f>
        <v>0.999999120361949</v>
      </c>
      <c r="T99" s="4" t="n">
        <f aca="false">1-O99</f>
        <v>0</v>
      </c>
      <c r="U99" s="4" t="n">
        <f aca="false">MIN(O99,1-P99)</f>
        <v>8.79638050732545E-007</v>
      </c>
      <c r="V99" s="11" t="n">
        <f aca="false">MAX(MIN(1-O99,P99),MIN(O99,1-P99))</f>
        <v>8.79638050732545E-007</v>
      </c>
      <c r="W99" s="12" t="n">
        <f aca="false">MIN(O99,1-O99)</f>
        <v>0</v>
      </c>
      <c r="X99" s="12" t="n">
        <f aca="false">MAX(O99,1-O99)</f>
        <v>1</v>
      </c>
      <c r="AO99" s="13" t="n">
        <f aca="false">O99*P99</f>
        <v>0.999999120361949</v>
      </c>
      <c r="AP99" s="13" t="n">
        <f aca="false">AO99/MAX($AO$2:$AO$202)</f>
        <v>0.999999120361949</v>
      </c>
      <c r="AQ99" s="13" t="n">
        <f aca="false">O99+P99-O99*P99</f>
        <v>1</v>
      </c>
      <c r="AR99" s="13" t="n">
        <f aca="false">O99^2</f>
        <v>1</v>
      </c>
      <c r="AS99" s="14" t="n">
        <f aca="false">O99^(1/2)</f>
        <v>1</v>
      </c>
    </row>
    <row r="100" customFormat="false" ht="14.9" hidden="false" customHeight="false" outlineLevel="0" collapsed="false">
      <c r="A100" s="16" t="n">
        <v>9.8</v>
      </c>
      <c r="O100" s="4" t="n">
        <f aca="false">IF(AND((A100&gt;=$D$4),(A100&lt;=$D$5)),1,IF(AND((A100&gt;$D$3),(A100&lt;$D$4)),((A100-$D$3)/($D$4-$D$3)),IF(AND((A100&gt;$D$5),(A100&lt;$D$6)),((A100-$D$6)/($D$5-$D$6)),0)))</f>
        <v>1</v>
      </c>
      <c r="P100" s="4" t="n">
        <f aca="false">1/(1+ABS((A100-$D$19)/$D$17)^(2*$D$18))</f>
        <v>0.999997440006554</v>
      </c>
      <c r="R100" s="4" t="n">
        <f aca="false">MAX(O100,P100)</f>
        <v>1</v>
      </c>
      <c r="S100" s="4" t="n">
        <f aca="false">MIN(O100,P100)</f>
        <v>0.999997440006554</v>
      </c>
      <c r="T100" s="4" t="n">
        <f aca="false">1-O100</f>
        <v>0</v>
      </c>
      <c r="U100" s="4" t="n">
        <f aca="false">MIN(O100,1-P100)</f>
        <v>2.5599934464493E-006</v>
      </c>
      <c r="V100" s="11" t="n">
        <f aca="false">MAX(MIN(1-O100,P100),MIN(O100,1-P100))</f>
        <v>2.5599934464493E-006</v>
      </c>
      <c r="W100" s="12" t="n">
        <f aca="false">MIN(O100,1-O100)</f>
        <v>0</v>
      </c>
      <c r="X100" s="12" t="n">
        <f aca="false">MAX(O100,1-O100)</f>
        <v>1</v>
      </c>
      <c r="AO100" s="13" t="n">
        <f aca="false">O100*P100</f>
        <v>0.999997440006554</v>
      </c>
      <c r="AP100" s="13" t="n">
        <f aca="false">AO100/MAX($AO$2:$AO$202)</f>
        <v>0.999997440006554</v>
      </c>
      <c r="AQ100" s="13" t="n">
        <f aca="false">O100+P100-O100*P100</f>
        <v>1</v>
      </c>
      <c r="AR100" s="13" t="n">
        <f aca="false">O100^2</f>
        <v>1</v>
      </c>
      <c r="AS100" s="14" t="n">
        <f aca="false">O100^(1/2)</f>
        <v>1</v>
      </c>
    </row>
    <row r="101" customFormat="false" ht="14.9" hidden="false" customHeight="false" outlineLevel="0" collapsed="false">
      <c r="A101" s="16" t="n">
        <v>9.9</v>
      </c>
      <c r="O101" s="4" t="n">
        <f aca="false">IF(AND((A101&gt;=$D$4),(A101&lt;=$D$5)),1,IF(AND((A101&gt;$D$3),(A101&lt;$D$4)),((A101-$D$3)/($D$4-$D$3)),IF(AND((A101&gt;$D$5),(A101&lt;$D$6)),((A101-$D$6)/($D$5-$D$6)),0)))</f>
        <v>1</v>
      </c>
      <c r="P101" s="4" t="n">
        <f aca="false">1/(1+ABS((A101-$D$19)/$D$17)^(2*$D$18))</f>
        <v>0.999993431634788</v>
      </c>
      <c r="R101" s="4" t="n">
        <f aca="false">MAX(O101,P101)</f>
        <v>1</v>
      </c>
      <c r="S101" s="4" t="n">
        <f aca="false">MIN(O101,P101)</f>
        <v>0.999993431634788</v>
      </c>
      <c r="T101" s="4" t="n">
        <f aca="false">1-O101</f>
        <v>0</v>
      </c>
      <c r="U101" s="4" t="n">
        <f aca="false">MIN(O101,1-P101)</f>
        <v>6.56836521195636E-006</v>
      </c>
      <c r="V101" s="11" t="n">
        <f aca="false">MAX(MIN(1-O101,P101),MIN(O101,1-P101))</f>
        <v>6.56836521195636E-006</v>
      </c>
      <c r="W101" s="12" t="n">
        <f aca="false">MIN(O101,1-O101)</f>
        <v>0</v>
      </c>
      <c r="X101" s="12" t="n">
        <f aca="false">MAX(O101,1-O101)</f>
        <v>1</v>
      </c>
      <c r="AO101" s="13" t="n">
        <f aca="false">O101*P101</f>
        <v>0.999993431634788</v>
      </c>
      <c r="AP101" s="13" t="n">
        <f aca="false">AO101/MAX($AO$2:$AO$202)</f>
        <v>0.999993431634788</v>
      </c>
      <c r="AQ101" s="13" t="n">
        <f aca="false">O101+P101-O101*P101</f>
        <v>1</v>
      </c>
      <c r="AR101" s="13" t="n">
        <f aca="false">O101^2</f>
        <v>1</v>
      </c>
      <c r="AS101" s="14" t="n">
        <f aca="false">O101^(1/2)</f>
        <v>1</v>
      </c>
    </row>
    <row r="102" customFormat="false" ht="14.9" hidden="false" customHeight="false" outlineLevel="0" collapsed="false">
      <c r="A102" s="16" t="n">
        <v>10</v>
      </c>
      <c r="O102" s="4" t="n">
        <f aca="false">IF(AND((A102&gt;=$D$4),(A102&lt;=$D$5)),1,IF(AND((A102&gt;$D$3),(A102&lt;$D$4)),((A102-$D$3)/($D$4-$D$3)),IF(AND((A102&gt;$D$5),(A102&lt;$D$6)),((A102-$D$6)/($D$5-$D$6)),0)))</f>
        <v>1</v>
      </c>
      <c r="P102" s="4" t="n">
        <f aca="false">1/(1+ABS((A102-$D$19)/$D$17)^(2*$D$18))</f>
        <v>0.999984741443765</v>
      </c>
      <c r="R102" s="4" t="n">
        <f aca="false">MAX(O102,P102)</f>
        <v>1</v>
      </c>
      <c r="S102" s="4" t="n">
        <f aca="false">MIN(O102,P102)</f>
        <v>0.999984741443765</v>
      </c>
      <c r="T102" s="4" t="n">
        <f aca="false">1-O102</f>
        <v>0</v>
      </c>
      <c r="U102" s="4" t="n">
        <f aca="false">MIN(O102,1-P102)</f>
        <v>1.52585562354091E-005</v>
      </c>
      <c r="V102" s="11" t="n">
        <f aca="false">MAX(MIN(1-O102,P102),MIN(O102,1-P102))</f>
        <v>1.52585562354091E-005</v>
      </c>
      <c r="W102" s="12" t="n">
        <f aca="false">MIN(O102,1-O102)</f>
        <v>0</v>
      </c>
      <c r="X102" s="12" t="n">
        <f aca="false">MAX(O102,1-O102)</f>
        <v>1</v>
      </c>
      <c r="AO102" s="13" t="n">
        <f aca="false">O102*P102</f>
        <v>0.999984741443765</v>
      </c>
      <c r="AP102" s="13" t="n">
        <f aca="false">AO102/MAX($AO$2:$AO$202)</f>
        <v>0.999984741443765</v>
      </c>
      <c r="AQ102" s="13" t="n">
        <f aca="false">O102+P102-O102*P102</f>
        <v>1</v>
      </c>
      <c r="AR102" s="13" t="n">
        <f aca="false">O102^2</f>
        <v>1</v>
      </c>
      <c r="AS102" s="14" t="n">
        <f aca="false">O102^(1/2)</f>
        <v>1</v>
      </c>
    </row>
    <row r="103" customFormat="false" ht="14.9" hidden="false" customHeight="false" outlineLevel="0" collapsed="false">
      <c r="A103" s="16" t="n">
        <v>10.1</v>
      </c>
      <c r="O103" s="4" t="n">
        <f aca="false">IF(AND((A103&gt;=$D$4),(A103&lt;=$D$5)),1,IF(AND((A103&gt;$D$3),(A103&lt;$D$4)),((A103-$D$3)/($D$4-$D$3)),IF(AND((A103&gt;$D$5),(A103&lt;$D$6)),((A103-$D$6)/($D$5-$D$6)),0)))</f>
        <v>1</v>
      </c>
      <c r="P103" s="4" t="n">
        <f aca="false">1/(1+ABS((A103-$D$19)/$D$17)^(2*$D$18))</f>
        <v>0.999967292500327</v>
      </c>
      <c r="R103" s="4" t="n">
        <f aca="false">MAX(O103,P103)</f>
        <v>1</v>
      </c>
      <c r="S103" s="4" t="n">
        <f aca="false">MIN(O103,P103)</f>
        <v>0.999967292500327</v>
      </c>
      <c r="T103" s="4" t="n">
        <f aca="false">1-O103</f>
        <v>0</v>
      </c>
      <c r="U103" s="4" t="n">
        <f aca="false">MIN(O103,1-P103)</f>
        <v>3.27074996728793E-005</v>
      </c>
      <c r="V103" s="11" t="n">
        <f aca="false">MAX(MIN(1-O103,P103),MIN(O103,1-P103))</f>
        <v>3.27074996728793E-005</v>
      </c>
      <c r="W103" s="12" t="n">
        <f aca="false">MIN(O103,1-O103)</f>
        <v>0</v>
      </c>
      <c r="X103" s="12" t="n">
        <f aca="false">MAX(O103,1-O103)</f>
        <v>1</v>
      </c>
      <c r="AO103" s="13" t="n">
        <f aca="false">O103*P103</f>
        <v>0.999967292500327</v>
      </c>
      <c r="AP103" s="13" t="n">
        <f aca="false">AO103/MAX($AO$2:$AO$202)</f>
        <v>0.999967292500327</v>
      </c>
      <c r="AQ103" s="13" t="n">
        <f aca="false">O103+P103-O103*P103</f>
        <v>1</v>
      </c>
      <c r="AR103" s="13" t="n">
        <f aca="false">O103^2</f>
        <v>1</v>
      </c>
      <c r="AS103" s="14" t="n">
        <f aca="false">O103^(1/2)</f>
        <v>1</v>
      </c>
    </row>
    <row r="104" customFormat="false" ht="14.9" hidden="false" customHeight="false" outlineLevel="0" collapsed="false">
      <c r="A104" s="16" t="n">
        <v>10.2</v>
      </c>
      <c r="O104" s="4" t="n">
        <f aca="false">IF(AND((A104&gt;=$D$4),(A104&lt;=$D$5)),1,IF(AND((A104&gt;$D$3),(A104&lt;$D$4)),((A104-$D$3)/($D$4-$D$3)),IF(AND((A104&gt;$D$5),(A104&lt;$D$6)),((A104-$D$6)/($D$5-$D$6)),0)))</f>
        <v>1</v>
      </c>
      <c r="P104" s="4" t="n">
        <f aca="false">1/(1+ABS((A104-$D$19)/$D$17)^(2*$D$18))</f>
        <v>0.99993439430439</v>
      </c>
      <c r="R104" s="4" t="n">
        <f aca="false">MAX(O104,P104)</f>
        <v>1</v>
      </c>
      <c r="S104" s="4" t="n">
        <f aca="false">MIN(O104,P104)</f>
        <v>0.99993439430439</v>
      </c>
      <c r="T104" s="4" t="n">
        <f aca="false">1-O104</f>
        <v>0</v>
      </c>
      <c r="U104" s="4" t="n">
        <f aca="false">MIN(O104,1-P104)</f>
        <v>6.56056956103157E-005</v>
      </c>
      <c r="V104" s="11" t="n">
        <f aca="false">MAX(MIN(1-O104,P104),MIN(O104,1-P104))</f>
        <v>6.56056956103157E-005</v>
      </c>
      <c r="W104" s="12" t="n">
        <f aca="false">MIN(O104,1-O104)</f>
        <v>0</v>
      </c>
      <c r="X104" s="12" t="n">
        <f aca="false">MAX(O104,1-O104)</f>
        <v>1</v>
      </c>
      <c r="AO104" s="13" t="n">
        <f aca="false">O104*P104</f>
        <v>0.99993439430439</v>
      </c>
      <c r="AP104" s="13" t="n">
        <f aca="false">AO104/MAX($AO$2:$AO$202)</f>
        <v>0.99993439430439</v>
      </c>
      <c r="AQ104" s="13" t="n">
        <f aca="false">O104+P104-O104*P104</f>
        <v>1</v>
      </c>
      <c r="AR104" s="13" t="n">
        <f aca="false">O104^2</f>
        <v>1</v>
      </c>
      <c r="AS104" s="14" t="n">
        <f aca="false">O104^(1/2)</f>
        <v>1</v>
      </c>
    </row>
    <row r="105" customFormat="false" ht="14.9" hidden="false" customHeight="false" outlineLevel="0" collapsed="false">
      <c r="A105" s="16" t="n">
        <v>10.3</v>
      </c>
      <c r="O105" s="4" t="n">
        <f aca="false">IF(AND((A105&gt;=$D$4),(A105&lt;=$D$5)),1,IF(AND((A105&gt;$D$3),(A105&lt;$D$4)),((A105-$D$3)/($D$4-$D$3)),IF(AND((A105&gt;$D$5),(A105&lt;$D$6)),((A105-$D$6)/($D$5-$D$6)),0)))</f>
        <v>1</v>
      </c>
      <c r="P105" s="4" t="n">
        <f aca="false">1/(1+ABS((A105-$D$19)/$D$17)^(2*$D$18))</f>
        <v>0.999875544860974</v>
      </c>
      <c r="R105" s="4" t="n">
        <f aca="false">MAX(O105,P105)</f>
        <v>1</v>
      </c>
      <c r="S105" s="4" t="n">
        <f aca="false">MIN(O105,P105)</f>
        <v>0.999875544860974</v>
      </c>
      <c r="T105" s="4" t="n">
        <f aca="false">1-O105</f>
        <v>0</v>
      </c>
      <c r="U105" s="4" t="n">
        <f aca="false">MIN(O105,1-P105)</f>
        <v>0.000124455139025814</v>
      </c>
      <c r="V105" s="11" t="n">
        <f aca="false">MAX(MIN(1-O105,P105),MIN(O105,1-P105))</f>
        <v>0.000124455139025814</v>
      </c>
      <c r="W105" s="12" t="n">
        <f aca="false">MIN(O105,1-O105)</f>
        <v>0</v>
      </c>
      <c r="X105" s="12" t="n">
        <f aca="false">MAX(O105,1-O105)</f>
        <v>1</v>
      </c>
      <c r="AO105" s="13" t="n">
        <f aca="false">O105*P105</f>
        <v>0.999875544860974</v>
      </c>
      <c r="AP105" s="13" t="n">
        <f aca="false">AO105/MAX($AO$2:$AO$202)</f>
        <v>0.999875544860974</v>
      </c>
      <c r="AQ105" s="13" t="n">
        <f aca="false">O105+P105-O105*P105</f>
        <v>1</v>
      </c>
      <c r="AR105" s="13" t="n">
        <f aca="false">O105^2</f>
        <v>1</v>
      </c>
      <c r="AS105" s="14" t="n">
        <f aca="false">O105^(1/2)</f>
        <v>1</v>
      </c>
    </row>
    <row r="106" customFormat="false" ht="14.9" hidden="false" customHeight="false" outlineLevel="0" collapsed="false">
      <c r="A106" s="16" t="n">
        <v>10.4</v>
      </c>
      <c r="O106" s="4" t="n">
        <f aca="false">IF(AND((A106&gt;=$D$4),(A106&lt;=$D$5)),1,IF(AND((A106&gt;$D$3),(A106&lt;$D$4)),((A106-$D$3)/($D$4-$D$3)),IF(AND((A106&gt;$D$5),(A106&lt;$D$6)),((A106-$D$6)/($D$5-$D$6)),0)))</f>
        <v>1</v>
      </c>
      <c r="P106" s="4" t="n">
        <f aca="false">1/(1+ABS((A106-$D$19)/$D$17)^(2*$D$18))</f>
        <v>0.999774863158949</v>
      </c>
      <c r="R106" s="4" t="n">
        <f aca="false">MAX(O106,P106)</f>
        <v>1</v>
      </c>
      <c r="S106" s="4" t="n">
        <f aca="false">MIN(O106,P106)</f>
        <v>0.999774863158949</v>
      </c>
      <c r="T106" s="4" t="n">
        <f aca="false">1-O106</f>
        <v>0</v>
      </c>
      <c r="U106" s="4" t="n">
        <f aca="false">MIN(O106,1-P106)</f>
        <v>0.000225136841051188</v>
      </c>
      <c r="V106" s="11" t="n">
        <f aca="false">MAX(MIN(1-O106,P106),MIN(O106,1-P106))</f>
        <v>0.000225136841051188</v>
      </c>
      <c r="W106" s="12" t="n">
        <f aca="false">MIN(O106,1-O106)</f>
        <v>0</v>
      </c>
      <c r="X106" s="12" t="n">
        <f aca="false">MAX(O106,1-O106)</f>
        <v>1</v>
      </c>
      <c r="AO106" s="13" t="n">
        <f aca="false">O106*P106</f>
        <v>0.999774863158949</v>
      </c>
      <c r="AP106" s="13" t="n">
        <f aca="false">AO106/MAX($AO$2:$AO$202)</f>
        <v>0.999774863158949</v>
      </c>
      <c r="AQ106" s="13" t="n">
        <f aca="false">O106+P106-O106*P106</f>
        <v>1</v>
      </c>
      <c r="AR106" s="13" t="n">
        <f aca="false">O106^2</f>
        <v>1</v>
      </c>
      <c r="AS106" s="14" t="n">
        <f aca="false">O106^(1/2)</f>
        <v>1</v>
      </c>
    </row>
    <row r="107" customFormat="false" ht="14.9" hidden="false" customHeight="false" outlineLevel="0" collapsed="false">
      <c r="A107" s="16" t="n">
        <v>10.5</v>
      </c>
      <c r="O107" s="4" t="n">
        <f aca="false">IF(AND((A107&gt;=$D$4),(A107&lt;=$D$5)),1,IF(AND((A107&gt;$D$3),(A107&lt;$D$4)),((A107-$D$3)/($D$4-$D$3)),IF(AND((A107&gt;$D$5),(A107&lt;$D$6)),((A107-$D$6)/($D$5-$D$6)),0)))</f>
        <v>1</v>
      </c>
      <c r="P107" s="4" t="n">
        <f aca="false">1/(1+ABS((A107-$D$19)/$D$17)^(2*$D$18))</f>
        <v>0.99960908679852</v>
      </c>
      <c r="R107" s="4" t="n">
        <f aca="false">MAX(O107,P107)</f>
        <v>1</v>
      </c>
      <c r="S107" s="4" t="n">
        <f aca="false">MIN(O107,P107)</f>
        <v>0.99960908679852</v>
      </c>
      <c r="T107" s="4" t="n">
        <f aca="false">1-O107</f>
        <v>0</v>
      </c>
      <c r="U107" s="4" t="n">
        <f aca="false">MIN(O107,1-P107)</f>
        <v>0.000390913201480214</v>
      </c>
      <c r="V107" s="11" t="n">
        <f aca="false">MAX(MIN(1-O107,P107),MIN(O107,1-P107))</f>
        <v>0.000390913201480214</v>
      </c>
      <c r="W107" s="12" t="n">
        <f aca="false">MIN(O107,1-O107)</f>
        <v>0</v>
      </c>
      <c r="X107" s="12" t="n">
        <f aca="false">MAX(O107,1-O107)</f>
        <v>1</v>
      </c>
      <c r="AO107" s="13" t="n">
        <f aca="false">O107*P107</f>
        <v>0.99960908679852</v>
      </c>
      <c r="AP107" s="13" t="n">
        <f aca="false">AO107/MAX($AO$2:$AO$202)</f>
        <v>0.99960908679852</v>
      </c>
      <c r="AQ107" s="13" t="n">
        <f aca="false">O107+P107-O107*P107</f>
        <v>1</v>
      </c>
      <c r="AR107" s="13" t="n">
        <f aca="false">O107^2</f>
        <v>1</v>
      </c>
      <c r="AS107" s="14" t="n">
        <f aca="false">O107^(1/2)</f>
        <v>1</v>
      </c>
    </row>
    <row r="108" customFormat="false" ht="14.9" hidden="false" customHeight="false" outlineLevel="0" collapsed="false">
      <c r="A108" s="16" t="n">
        <v>10.6</v>
      </c>
      <c r="O108" s="4" t="n">
        <f aca="false">IF(AND((A108&gt;=$D$4),(A108&lt;=$D$5)),1,IF(AND((A108&gt;$D$3),(A108&lt;$D$4)),((A108-$D$3)/($D$4-$D$3)),IF(AND((A108&gt;$D$5),(A108&lt;$D$6)),((A108-$D$6)/($D$5-$D$6)),0)))</f>
        <v>1</v>
      </c>
      <c r="P108" s="4" t="n">
        <f aca="false">1/(1+ABS((A108-$D$19)/$D$17)^(2*$D$18))</f>
        <v>0.999345069215439</v>
      </c>
      <c r="R108" s="4" t="n">
        <f aca="false">MAX(O108,P108)</f>
        <v>1</v>
      </c>
      <c r="S108" s="4" t="n">
        <f aca="false">MIN(O108,P108)</f>
        <v>0.999345069215439</v>
      </c>
      <c r="T108" s="4" t="n">
        <f aca="false">1-O108</f>
        <v>0</v>
      </c>
      <c r="U108" s="4" t="n">
        <f aca="false">MIN(O108,1-P108)</f>
        <v>0.000654930784561136</v>
      </c>
      <c r="V108" s="11" t="n">
        <f aca="false">MAX(MIN(1-O108,P108),MIN(O108,1-P108))</f>
        <v>0.000654930784561136</v>
      </c>
      <c r="W108" s="12" t="n">
        <f aca="false">MIN(O108,1-O108)</f>
        <v>0</v>
      </c>
      <c r="X108" s="12" t="n">
        <f aca="false">MAX(O108,1-O108)</f>
        <v>1</v>
      </c>
      <c r="AO108" s="13" t="n">
        <f aca="false">O108*P108</f>
        <v>0.999345069215439</v>
      </c>
      <c r="AP108" s="13" t="n">
        <f aca="false">AO108/MAX($AO$2:$AO$202)</f>
        <v>0.999345069215439</v>
      </c>
      <c r="AQ108" s="13" t="n">
        <f aca="false">O108+P108-O108*P108</f>
        <v>1</v>
      </c>
      <c r="AR108" s="13" t="n">
        <f aca="false">O108^2</f>
        <v>1</v>
      </c>
      <c r="AS108" s="14" t="n">
        <f aca="false">O108^(1/2)</f>
        <v>1</v>
      </c>
    </row>
    <row r="109" customFormat="false" ht="14.9" hidden="false" customHeight="false" outlineLevel="0" collapsed="false">
      <c r="A109" s="16" t="n">
        <v>10.7</v>
      </c>
      <c r="O109" s="4" t="n">
        <f aca="false">IF(AND((A109&gt;=$D$4),(A109&lt;=$D$5)),1,IF(AND((A109&gt;$D$3),(A109&lt;$D$4)),((A109-$D$3)/($D$4-$D$3)),IF(AND((A109&gt;$D$5),(A109&lt;$D$6)),((A109-$D$6)/($D$5-$D$6)),0)))</f>
        <v>1</v>
      </c>
      <c r="P109" s="4" t="n">
        <f aca="false">1/(1+ABS((A109-$D$19)/$D$17)^(2*$D$18))</f>
        <v>0.998936715663547</v>
      </c>
      <c r="R109" s="4" t="n">
        <f aca="false">MAX(O109,P109)</f>
        <v>1</v>
      </c>
      <c r="S109" s="4" t="n">
        <f aca="false">MIN(O109,P109)</f>
        <v>0.998936715663547</v>
      </c>
      <c r="T109" s="4" t="n">
        <f aca="false">1-O109</f>
        <v>0</v>
      </c>
      <c r="U109" s="4" t="n">
        <f aca="false">MIN(O109,1-P109)</f>
        <v>0.00106328433645297</v>
      </c>
      <c r="V109" s="11" t="n">
        <f aca="false">MAX(MIN(1-O109,P109),MIN(O109,1-P109))</f>
        <v>0.00106328433645297</v>
      </c>
      <c r="W109" s="12" t="n">
        <f aca="false">MIN(O109,1-O109)</f>
        <v>0</v>
      </c>
      <c r="X109" s="12" t="n">
        <f aca="false">MAX(O109,1-O109)</f>
        <v>1</v>
      </c>
      <c r="AO109" s="13" t="n">
        <f aca="false">O109*P109</f>
        <v>0.998936715663547</v>
      </c>
      <c r="AP109" s="13" t="n">
        <f aca="false">AO109/MAX($AO$2:$AO$202)</f>
        <v>0.998936715663547</v>
      </c>
      <c r="AQ109" s="13" t="n">
        <f aca="false">O109+P109-O109*P109</f>
        <v>1</v>
      </c>
      <c r="AR109" s="13" t="n">
        <f aca="false">O109^2</f>
        <v>1</v>
      </c>
      <c r="AS109" s="14" t="n">
        <f aca="false">O109^(1/2)</f>
        <v>1</v>
      </c>
    </row>
    <row r="110" customFormat="false" ht="14.9" hidden="false" customHeight="false" outlineLevel="0" collapsed="false">
      <c r="A110" s="16" t="n">
        <v>10.8</v>
      </c>
      <c r="O110" s="4" t="n">
        <f aca="false">IF(AND((A110&gt;=$D$4),(A110&lt;=$D$5)),1,IF(AND((A110&gt;$D$3),(A110&lt;$D$4)),((A110-$D$3)/($D$4-$D$3)),IF(AND((A110&gt;$D$5),(A110&lt;$D$6)),((A110-$D$6)/($D$5-$D$6)),0)))</f>
        <v>1</v>
      </c>
      <c r="P110" s="4" t="n">
        <f aca="false">1/(1+ABS((A110-$D$19)/$D$17)^(2*$D$18))</f>
        <v>0.998321310198887</v>
      </c>
      <c r="R110" s="4" t="n">
        <f aca="false">MAX(O110,P110)</f>
        <v>1</v>
      </c>
      <c r="S110" s="4" t="n">
        <f aca="false">MIN(O110,P110)</f>
        <v>0.998321310198887</v>
      </c>
      <c r="T110" s="4" t="n">
        <f aca="false">1-O110</f>
        <v>0</v>
      </c>
      <c r="U110" s="4" t="n">
        <f aca="false">MIN(O110,1-P110)</f>
        <v>0.00167868980111285</v>
      </c>
      <c r="V110" s="11" t="n">
        <f aca="false">MAX(MIN(1-O110,P110),MIN(O110,1-P110))</f>
        <v>0.00167868980111285</v>
      </c>
      <c r="W110" s="12" t="n">
        <f aca="false">MIN(O110,1-O110)</f>
        <v>0</v>
      </c>
      <c r="X110" s="12" t="n">
        <f aca="false">MAX(O110,1-O110)</f>
        <v>1</v>
      </c>
      <c r="AO110" s="13" t="n">
        <f aca="false">O110*P110</f>
        <v>0.998321310198887</v>
      </c>
      <c r="AP110" s="13" t="n">
        <f aca="false">AO110/MAX($AO$2:$AO$202)</f>
        <v>0.998321310198887</v>
      </c>
      <c r="AQ110" s="13" t="n">
        <f aca="false">O110+P110-O110*P110</f>
        <v>1</v>
      </c>
      <c r="AR110" s="13" t="n">
        <f aca="false">O110^2</f>
        <v>1</v>
      </c>
      <c r="AS110" s="14" t="n">
        <f aca="false">O110^(1/2)</f>
        <v>1</v>
      </c>
    </row>
    <row r="111" customFormat="false" ht="14.9" hidden="false" customHeight="false" outlineLevel="0" collapsed="false">
      <c r="A111" s="16" t="n">
        <v>10.9</v>
      </c>
      <c r="O111" s="4" t="n">
        <f aca="false">IF(AND((A111&gt;=$D$4),(A111&lt;=$D$5)),1,IF(AND((A111&gt;$D$3),(A111&lt;$D$4)),((A111-$D$3)/($D$4-$D$3)),IF(AND((A111&gt;$D$5),(A111&lt;$D$6)),((A111-$D$6)/($D$5-$D$6)),0)))</f>
        <v>1</v>
      </c>
      <c r="P111" s="4" t="n">
        <f aca="false">1/(1+ABS((A111-$D$19)/$D$17)^(2*$D$18))</f>
        <v>0.997415212381358</v>
      </c>
      <c r="R111" s="4" t="n">
        <f aca="false">MAX(O111,P111)</f>
        <v>1</v>
      </c>
      <c r="S111" s="4" t="n">
        <f aca="false">MIN(O111,P111)</f>
        <v>0.997415212381358</v>
      </c>
      <c r="T111" s="4" t="n">
        <f aca="false">1-O111</f>
        <v>0</v>
      </c>
      <c r="U111" s="4" t="n">
        <f aca="false">MIN(O111,1-P111)</f>
        <v>0.00258478761864189</v>
      </c>
      <c r="V111" s="11" t="n">
        <f aca="false">MAX(MIN(1-O111,P111),MIN(O111,1-P111))</f>
        <v>0.00258478761864189</v>
      </c>
      <c r="W111" s="12" t="n">
        <f aca="false">MIN(O111,1-O111)</f>
        <v>0</v>
      </c>
      <c r="X111" s="12" t="n">
        <f aca="false">MAX(O111,1-O111)</f>
        <v>1</v>
      </c>
      <c r="AO111" s="13" t="n">
        <f aca="false">O111*P111</f>
        <v>0.997415212381358</v>
      </c>
      <c r="AP111" s="13" t="n">
        <f aca="false">AO111/MAX($AO$2:$AO$202)</f>
        <v>0.997415212381358</v>
      </c>
      <c r="AQ111" s="13" t="n">
        <f aca="false">O111+P111-O111*P111</f>
        <v>1</v>
      </c>
      <c r="AR111" s="13" t="n">
        <f aca="false">O111^2</f>
        <v>1</v>
      </c>
      <c r="AS111" s="14" t="n">
        <f aca="false">O111^(1/2)</f>
        <v>1</v>
      </c>
    </row>
    <row r="112" customFormat="false" ht="14.9" hidden="false" customHeight="false" outlineLevel="0" collapsed="false">
      <c r="A112" s="16" t="n">
        <v>11</v>
      </c>
      <c r="O112" s="4" t="n">
        <f aca="false">IF(AND((A112&gt;=$D$4),(A112&lt;=$D$5)),1,IF(AND((A112&gt;$D$3),(A112&lt;$D$4)),((A112-$D$3)/($D$4-$D$3)),IF(AND((A112&gt;$D$5),(A112&lt;$D$6)),((A112-$D$6)/($D$5-$D$6)),0)))</f>
        <v>1</v>
      </c>
      <c r="P112" s="4" t="n">
        <f aca="false">1/(1+ABS((A112-$D$19)/$D$17)^(2*$D$18))</f>
        <v>0.996108949416342</v>
      </c>
      <c r="R112" s="4" t="n">
        <f aca="false">MAX(O112,P112)</f>
        <v>1</v>
      </c>
      <c r="S112" s="4" t="n">
        <f aca="false">MIN(O112,P112)</f>
        <v>0.996108949416342</v>
      </c>
      <c r="T112" s="4" t="n">
        <f aca="false">1-O112</f>
        <v>0</v>
      </c>
      <c r="U112" s="4" t="n">
        <f aca="false">MIN(O112,1-P112)</f>
        <v>0.00389105058365757</v>
      </c>
      <c r="V112" s="11" t="n">
        <f aca="false">MAX(MIN(1-O112,P112),MIN(O112,1-P112))</f>
        <v>0.00389105058365757</v>
      </c>
      <c r="W112" s="12" t="n">
        <f aca="false">MIN(O112,1-O112)</f>
        <v>0</v>
      </c>
      <c r="X112" s="12" t="n">
        <f aca="false">MAX(O112,1-O112)</f>
        <v>1</v>
      </c>
      <c r="AO112" s="13" t="n">
        <f aca="false">O112*P112</f>
        <v>0.996108949416342</v>
      </c>
      <c r="AP112" s="13" t="n">
        <f aca="false">AO112/MAX($AO$2:$AO$202)</f>
        <v>0.996108949416342</v>
      </c>
      <c r="AQ112" s="13" t="n">
        <f aca="false">O112+P112-O112*P112</f>
        <v>1</v>
      </c>
      <c r="AR112" s="13" t="n">
        <f aca="false">O112^2</f>
        <v>1</v>
      </c>
      <c r="AS112" s="14" t="n">
        <f aca="false">O112^(1/2)</f>
        <v>1</v>
      </c>
    </row>
    <row r="113" customFormat="false" ht="14.9" hidden="false" customHeight="false" outlineLevel="0" collapsed="false">
      <c r="A113" s="16" t="n">
        <v>11.1</v>
      </c>
      <c r="O113" s="4" t="n">
        <f aca="false">IF(AND((A113&gt;=$D$4),(A113&lt;=$D$5)),1,IF(AND((A113&gt;$D$3),(A113&lt;$D$4)),((A113-$D$3)/($D$4-$D$3)),IF(AND((A113&gt;$D$5),(A113&lt;$D$6)),((A113-$D$6)/($D$5-$D$6)),0)))</f>
        <v>1</v>
      </c>
      <c r="P113" s="4" t="n">
        <f aca="false">1/(1+ABS((A113-$D$19)/$D$17)^(2*$D$18))</f>
        <v>0.994261806567715</v>
      </c>
      <c r="R113" s="4" t="n">
        <f aca="false">MAX(O113,P113)</f>
        <v>1</v>
      </c>
      <c r="S113" s="4" t="n">
        <f aca="false">MIN(O113,P113)</f>
        <v>0.994261806567715</v>
      </c>
      <c r="T113" s="4" t="n">
        <f aca="false">1-O113</f>
        <v>0</v>
      </c>
      <c r="U113" s="4" t="n">
        <f aca="false">MIN(O113,1-P113)</f>
        <v>0.0057381934322851</v>
      </c>
      <c r="V113" s="11" t="n">
        <f aca="false">MAX(MIN(1-O113,P113),MIN(O113,1-P113))</f>
        <v>0.0057381934322851</v>
      </c>
      <c r="W113" s="12" t="n">
        <f aca="false">MIN(O113,1-O113)</f>
        <v>0</v>
      </c>
      <c r="X113" s="12" t="n">
        <f aca="false">MAX(O113,1-O113)</f>
        <v>1</v>
      </c>
      <c r="AO113" s="13" t="n">
        <f aca="false">O113*P113</f>
        <v>0.994261806567715</v>
      </c>
      <c r="AP113" s="13" t="n">
        <f aca="false">AO113/MAX($AO$2:$AO$202)</f>
        <v>0.994261806567715</v>
      </c>
      <c r="AQ113" s="13" t="n">
        <f aca="false">O113+P113-O113*P113</f>
        <v>1</v>
      </c>
      <c r="AR113" s="13" t="n">
        <f aca="false">O113^2</f>
        <v>1</v>
      </c>
      <c r="AS113" s="14" t="n">
        <f aca="false">O113^(1/2)</f>
        <v>1</v>
      </c>
    </row>
    <row r="114" customFormat="false" ht="14.9" hidden="false" customHeight="false" outlineLevel="0" collapsed="false">
      <c r="A114" s="16" t="n">
        <v>11.2</v>
      </c>
      <c r="O114" s="4" t="n">
        <f aca="false">IF(AND((A114&gt;=$D$4),(A114&lt;=$D$5)),1,IF(AND((A114&gt;$D$3),(A114&lt;$D$4)),((A114-$D$3)/($D$4-$D$3)),IF(AND((A114&gt;$D$5),(A114&lt;$D$6)),((A114-$D$6)/($D$5-$D$6)),0)))</f>
        <v>1</v>
      </c>
      <c r="P114" s="4" t="n">
        <f aca="false">1/(1+ABS((A114-$D$19)/$D$17)^(2*$D$18))</f>
        <v>0.99169613771978</v>
      </c>
      <c r="R114" s="4" t="n">
        <f aca="false">MAX(O114,P114)</f>
        <v>1</v>
      </c>
      <c r="S114" s="4" t="n">
        <f aca="false">MIN(O114,P114)</f>
        <v>0.99169613771978</v>
      </c>
      <c r="T114" s="4" t="n">
        <f aca="false">1-O114</f>
        <v>0</v>
      </c>
      <c r="U114" s="4" t="n">
        <f aca="false">MIN(O114,1-P114)</f>
        <v>0.00830386228022007</v>
      </c>
      <c r="V114" s="11" t="n">
        <f aca="false">MAX(MIN(1-O114,P114),MIN(O114,1-P114))</f>
        <v>0.00830386228022007</v>
      </c>
      <c r="W114" s="12" t="n">
        <f aca="false">MIN(O114,1-O114)</f>
        <v>0</v>
      </c>
      <c r="X114" s="12" t="n">
        <f aca="false">MAX(O114,1-O114)</f>
        <v>1</v>
      </c>
      <c r="AO114" s="13" t="n">
        <f aca="false">O114*P114</f>
        <v>0.99169613771978</v>
      </c>
      <c r="AP114" s="13" t="n">
        <f aca="false">AO114/MAX($AO$2:$AO$202)</f>
        <v>0.99169613771978</v>
      </c>
      <c r="AQ114" s="13" t="n">
        <f aca="false">O114+P114-O114*P114</f>
        <v>1</v>
      </c>
      <c r="AR114" s="13" t="n">
        <f aca="false">O114^2</f>
        <v>1</v>
      </c>
      <c r="AS114" s="14" t="n">
        <f aca="false">O114^(1/2)</f>
        <v>1</v>
      </c>
    </row>
    <row r="115" customFormat="false" ht="14.9" hidden="false" customHeight="false" outlineLevel="0" collapsed="false">
      <c r="A115" s="16" t="n">
        <v>11.3</v>
      </c>
      <c r="O115" s="4" t="n">
        <f aca="false">IF(AND((A115&gt;=$D$4),(A115&lt;=$D$5)),1,IF(AND((A115&gt;$D$3),(A115&lt;$D$4)),((A115-$D$3)/($D$4-$D$3)),IF(AND((A115&gt;$D$5),(A115&lt;$D$6)),((A115-$D$6)/($D$5-$D$6)),0)))</f>
        <v>1</v>
      </c>
      <c r="P115" s="4" t="n">
        <f aca="false">1/(1+ABS((A115-$D$19)/$D$17)^(2*$D$18))</f>
        <v>0.988191791859872</v>
      </c>
      <c r="R115" s="4" t="n">
        <f aca="false">MAX(O115,P115)</f>
        <v>1</v>
      </c>
      <c r="S115" s="4" t="n">
        <f aca="false">MIN(O115,P115)</f>
        <v>0.988191791859872</v>
      </c>
      <c r="T115" s="4" t="n">
        <f aca="false">1-O115</f>
        <v>0</v>
      </c>
      <c r="U115" s="4" t="n">
        <f aca="false">MIN(O115,1-P115)</f>
        <v>0.0118082081401281</v>
      </c>
      <c r="V115" s="11" t="n">
        <f aca="false">MAX(MIN(1-O115,P115),MIN(O115,1-P115))</f>
        <v>0.0118082081401281</v>
      </c>
      <c r="W115" s="12" t="n">
        <f aca="false">MIN(O115,1-O115)</f>
        <v>0</v>
      </c>
      <c r="X115" s="12" t="n">
        <f aca="false">MAX(O115,1-O115)</f>
        <v>1</v>
      </c>
      <c r="AO115" s="13" t="n">
        <f aca="false">O115*P115</f>
        <v>0.988191791859872</v>
      </c>
      <c r="AP115" s="13" t="n">
        <f aca="false">AO115/MAX($AO$2:$AO$202)</f>
        <v>0.988191791859872</v>
      </c>
      <c r="AQ115" s="13" t="n">
        <f aca="false">O115+P115-O115*P115</f>
        <v>1</v>
      </c>
      <c r="AR115" s="13" t="n">
        <f aca="false">O115^2</f>
        <v>1</v>
      </c>
      <c r="AS115" s="14" t="n">
        <f aca="false">O115^(1/2)</f>
        <v>1</v>
      </c>
    </row>
    <row r="116" customFormat="false" ht="14.9" hidden="false" customHeight="false" outlineLevel="0" collapsed="false">
      <c r="A116" s="16" t="n">
        <v>11.4</v>
      </c>
      <c r="O116" s="4" t="n">
        <f aca="false">IF(AND((A116&gt;=$D$4),(A116&lt;=$D$5)),1,IF(AND((A116&gt;$D$3),(A116&lt;$D$4)),((A116-$D$3)/($D$4-$D$3)),IF(AND((A116&gt;$D$5),(A116&lt;$D$6)),((A116-$D$6)/($D$5-$D$6)),0)))</f>
        <v>1</v>
      </c>
      <c r="P116" s="4" t="n">
        <f aca="false">1/(1+ABS((A116-$D$19)/$D$17)^(2*$D$18))</f>
        <v>0.98348129088135</v>
      </c>
      <c r="R116" s="4" t="n">
        <f aca="false">MAX(O116,P116)</f>
        <v>1</v>
      </c>
      <c r="S116" s="4" t="n">
        <f aca="false">MIN(O116,P116)</f>
        <v>0.98348129088135</v>
      </c>
      <c r="T116" s="4" t="n">
        <f aca="false">1-O116</f>
        <v>0</v>
      </c>
      <c r="U116" s="4" t="n">
        <f aca="false">MIN(O116,1-P116)</f>
        <v>0.0165187091186496</v>
      </c>
      <c r="V116" s="11" t="n">
        <f aca="false">MAX(MIN(1-O116,P116),MIN(O116,1-P116))</f>
        <v>0.0165187091186496</v>
      </c>
      <c r="W116" s="12" t="n">
        <f aca="false">MIN(O116,1-O116)</f>
        <v>0</v>
      </c>
      <c r="X116" s="12" t="n">
        <f aca="false">MAX(O116,1-O116)</f>
        <v>1</v>
      </c>
      <c r="AO116" s="13" t="n">
        <f aca="false">O116*P116</f>
        <v>0.98348129088135</v>
      </c>
      <c r="AP116" s="13" t="n">
        <f aca="false">AO116/MAX($AO$2:$AO$202)</f>
        <v>0.98348129088135</v>
      </c>
      <c r="AQ116" s="13" t="n">
        <f aca="false">O116+P116-O116*P116</f>
        <v>1</v>
      </c>
      <c r="AR116" s="13" t="n">
        <f aca="false">O116^2</f>
        <v>1</v>
      </c>
      <c r="AS116" s="14" t="n">
        <f aca="false">O116^(1/2)</f>
        <v>1</v>
      </c>
    </row>
    <row r="117" customFormat="false" ht="14.9" hidden="false" customHeight="false" outlineLevel="0" collapsed="false">
      <c r="A117" s="16" t="n">
        <v>11.5</v>
      </c>
      <c r="O117" s="4" t="n">
        <f aca="false">IF(AND((A117&gt;=$D$4),(A117&lt;=$D$5)),1,IF(AND((A117&gt;$D$3),(A117&lt;$D$4)),((A117-$D$3)/($D$4-$D$3)),IF(AND((A117&gt;$D$5),(A117&lt;$D$6)),((A117-$D$6)/($D$5-$D$6)),0)))</f>
        <v>1</v>
      </c>
      <c r="P117" s="4" t="n">
        <f aca="false">1/(1+ABS((A117-$D$19)/$D$17)^(2*$D$18))</f>
        <v>0.977246702133367</v>
      </c>
      <c r="R117" s="4" t="n">
        <f aca="false">MAX(O117,P117)</f>
        <v>1</v>
      </c>
      <c r="S117" s="4" t="n">
        <f aca="false">MIN(O117,P117)</f>
        <v>0.977246702133367</v>
      </c>
      <c r="T117" s="4" t="n">
        <f aca="false">1-O117</f>
        <v>0</v>
      </c>
      <c r="U117" s="4" t="n">
        <f aca="false">MIN(O117,1-P117)</f>
        <v>0.0227532978666333</v>
      </c>
      <c r="V117" s="11" t="n">
        <f aca="false">MAX(MIN(1-O117,P117),MIN(O117,1-P117))</f>
        <v>0.0227532978666333</v>
      </c>
      <c r="W117" s="12" t="n">
        <f aca="false">MIN(O117,1-O117)</f>
        <v>0</v>
      </c>
      <c r="X117" s="12" t="n">
        <f aca="false">MAX(O117,1-O117)</f>
        <v>1</v>
      </c>
      <c r="AO117" s="13" t="n">
        <f aca="false">O117*P117</f>
        <v>0.977246702133367</v>
      </c>
      <c r="AP117" s="13" t="n">
        <f aca="false">AO117/MAX($AO$2:$AO$202)</f>
        <v>0.977246702133367</v>
      </c>
      <c r="AQ117" s="13" t="n">
        <f aca="false">O117+P117-O117*P117</f>
        <v>1</v>
      </c>
      <c r="AR117" s="13" t="n">
        <f aca="false">O117^2</f>
        <v>1</v>
      </c>
      <c r="AS117" s="14" t="n">
        <f aca="false">O117^(1/2)</f>
        <v>1</v>
      </c>
    </row>
    <row r="118" customFormat="false" ht="14.9" hidden="false" customHeight="false" outlineLevel="0" collapsed="false">
      <c r="A118" s="16" t="n">
        <v>11.6</v>
      </c>
      <c r="O118" s="4" t="n">
        <f aca="false">IF(AND((A118&gt;=$D$4),(A118&lt;=$D$5)),1,IF(AND((A118&gt;$D$3),(A118&lt;$D$4)),((A118-$D$3)/($D$4-$D$3)),IF(AND((A118&gt;$D$5),(A118&lt;$D$6)),((A118-$D$6)/($D$5-$D$6)),0)))</f>
        <v>1</v>
      </c>
      <c r="P118" s="4" t="n">
        <f aca="false">1/(1+ABS((A118-$D$19)/$D$17)^(2*$D$18))</f>
        <v>0.969119509521972</v>
      </c>
      <c r="R118" s="4" t="n">
        <f aca="false">MAX(O118,P118)</f>
        <v>1</v>
      </c>
      <c r="S118" s="4" t="n">
        <f aca="false">MIN(O118,P118)</f>
        <v>0.969119509521972</v>
      </c>
      <c r="T118" s="4" t="n">
        <f aca="false">1-O118</f>
        <v>0</v>
      </c>
      <c r="U118" s="4" t="n">
        <f aca="false">MIN(O118,1-P118)</f>
        <v>0.0308804904780283</v>
      </c>
      <c r="V118" s="11" t="n">
        <f aca="false">MAX(MIN(1-O118,P118),MIN(O118,1-P118))</f>
        <v>0.0308804904780283</v>
      </c>
      <c r="W118" s="12" t="n">
        <f aca="false">MIN(O118,1-O118)</f>
        <v>0</v>
      </c>
      <c r="X118" s="12" t="n">
        <f aca="false">MAX(O118,1-O118)</f>
        <v>1</v>
      </c>
      <c r="AO118" s="13" t="n">
        <f aca="false">O118*P118</f>
        <v>0.969119509521972</v>
      </c>
      <c r="AP118" s="13" t="n">
        <f aca="false">AO118/MAX($AO$2:$AO$202)</f>
        <v>0.969119509521972</v>
      </c>
      <c r="AQ118" s="13" t="n">
        <f aca="false">O118+P118-O118*P118</f>
        <v>1</v>
      </c>
      <c r="AR118" s="13" t="n">
        <f aca="false">O118^2</f>
        <v>1</v>
      </c>
      <c r="AS118" s="14" t="n">
        <f aca="false">O118^(1/2)</f>
        <v>1</v>
      </c>
    </row>
    <row r="119" customFormat="false" ht="14.9" hidden="false" customHeight="false" outlineLevel="0" collapsed="false">
      <c r="A119" s="16" t="n">
        <v>11.7</v>
      </c>
      <c r="O119" s="4" t="n">
        <f aca="false">IF(AND((A119&gt;=$D$4),(A119&lt;=$D$5)),1,IF(AND((A119&gt;$D$3),(A119&lt;$D$4)),((A119-$D$3)/($D$4-$D$3)),IF(AND((A119&gt;$D$5),(A119&lt;$D$6)),((A119-$D$6)/($D$5-$D$6)),0)))</f>
        <v>1</v>
      </c>
      <c r="P119" s="4" t="n">
        <f aca="false">1/(1+ABS((A119-$D$19)/$D$17)^(2*$D$18))</f>
        <v>0.958685149768035</v>
      </c>
      <c r="R119" s="4" t="n">
        <f aca="false">MAX(O119,P119)</f>
        <v>1</v>
      </c>
      <c r="S119" s="4" t="n">
        <f aca="false">MIN(O119,P119)</f>
        <v>0.958685149768035</v>
      </c>
      <c r="T119" s="4" t="n">
        <f aca="false">1-O119</f>
        <v>0</v>
      </c>
      <c r="U119" s="4" t="n">
        <f aca="false">MIN(O119,1-P119)</f>
        <v>0.0413148502319647</v>
      </c>
      <c r="V119" s="11" t="n">
        <f aca="false">MAX(MIN(1-O119,P119),MIN(O119,1-P119))</f>
        <v>0.0413148502319647</v>
      </c>
      <c r="W119" s="12" t="n">
        <f aca="false">MIN(O119,1-O119)</f>
        <v>0</v>
      </c>
      <c r="X119" s="12" t="n">
        <f aca="false">MAX(O119,1-O119)</f>
        <v>1</v>
      </c>
      <c r="AO119" s="13" t="n">
        <f aca="false">O119*P119</f>
        <v>0.958685149768035</v>
      </c>
      <c r="AP119" s="13" t="n">
        <f aca="false">AO119/MAX($AO$2:$AO$202)</f>
        <v>0.958685149768035</v>
      </c>
      <c r="AQ119" s="13" t="n">
        <f aca="false">O119+P119-O119*P119</f>
        <v>1</v>
      </c>
      <c r="AR119" s="13" t="n">
        <f aca="false">O119^2</f>
        <v>1</v>
      </c>
      <c r="AS119" s="14" t="n">
        <f aca="false">O119^(1/2)</f>
        <v>1</v>
      </c>
    </row>
    <row r="120" customFormat="false" ht="14.9" hidden="false" customHeight="false" outlineLevel="0" collapsed="false">
      <c r="A120" s="16" t="n">
        <v>11.8</v>
      </c>
      <c r="O120" s="4" t="n">
        <f aca="false">IF(AND((A120&gt;=$D$4),(A120&lt;=$D$5)),1,IF(AND((A120&gt;$D$3),(A120&lt;$D$4)),((A120-$D$3)/($D$4-$D$3)),IF(AND((A120&gt;$D$5),(A120&lt;$D$6)),((A120-$D$6)/($D$5-$D$6)),0)))</f>
        <v>1</v>
      </c>
      <c r="P120" s="4" t="n">
        <f aca="false">1/(1+ABS((A120-$D$19)/$D$17)^(2*$D$18))</f>
        <v>0.945494144124566</v>
      </c>
      <c r="R120" s="4" t="n">
        <f aca="false">MAX(O120,P120)</f>
        <v>1</v>
      </c>
      <c r="S120" s="4" t="n">
        <f aca="false">MIN(O120,P120)</f>
        <v>0.945494144124566</v>
      </c>
      <c r="T120" s="4" t="n">
        <f aca="false">1-O120</f>
        <v>0</v>
      </c>
      <c r="U120" s="4" t="n">
        <f aca="false">MIN(O120,1-P120)</f>
        <v>0.0545058558754344</v>
      </c>
      <c r="V120" s="11" t="n">
        <f aca="false">MAX(MIN(1-O120,P120),MIN(O120,1-P120))</f>
        <v>0.0545058558754344</v>
      </c>
      <c r="W120" s="12" t="n">
        <f aca="false">MIN(O120,1-O120)</f>
        <v>0</v>
      </c>
      <c r="X120" s="12" t="n">
        <f aca="false">MAX(O120,1-O120)</f>
        <v>1</v>
      </c>
      <c r="AO120" s="13" t="n">
        <f aca="false">O120*P120</f>
        <v>0.945494144124566</v>
      </c>
      <c r="AP120" s="13" t="n">
        <f aca="false">AO120/MAX($AO$2:$AO$202)</f>
        <v>0.945494144124566</v>
      </c>
      <c r="AQ120" s="13" t="n">
        <f aca="false">O120+P120-O120*P120</f>
        <v>1</v>
      </c>
      <c r="AR120" s="13" t="n">
        <f aca="false">O120^2</f>
        <v>1</v>
      </c>
      <c r="AS120" s="14" t="n">
        <f aca="false">O120^(1/2)</f>
        <v>1</v>
      </c>
    </row>
    <row r="121" customFormat="false" ht="14.9" hidden="false" customHeight="false" outlineLevel="0" collapsed="false">
      <c r="A121" s="16" t="n">
        <v>11.9</v>
      </c>
      <c r="O121" s="4" t="n">
        <f aca="false">IF(AND((A121&gt;=$D$4),(A121&lt;=$D$5)),1,IF(AND((A121&gt;$D$3),(A121&lt;$D$4)),((A121-$D$3)/($D$4-$D$3)),IF(AND((A121&gt;$D$5),(A121&lt;$D$6)),((A121-$D$6)/($D$5-$D$6)),0)))</f>
        <v>1</v>
      </c>
      <c r="P121" s="4" t="n">
        <f aca="false">1/(1+ABS((A121-$D$19)/$D$17)^(2*$D$18))</f>
        <v>0.929081754311828</v>
      </c>
      <c r="R121" s="4" t="n">
        <f aca="false">MAX(O121,P121)</f>
        <v>1</v>
      </c>
      <c r="S121" s="4" t="n">
        <f aca="false">MIN(O121,P121)</f>
        <v>0.929081754311828</v>
      </c>
      <c r="T121" s="4" t="n">
        <f aca="false">1-O121</f>
        <v>0</v>
      </c>
      <c r="U121" s="4" t="n">
        <f aca="false">MIN(O121,1-P121)</f>
        <v>0.0709182456881722</v>
      </c>
      <c r="V121" s="11" t="n">
        <f aca="false">MAX(MIN(1-O121,P121),MIN(O121,1-P121))</f>
        <v>0.0709182456881722</v>
      </c>
      <c r="W121" s="12" t="n">
        <f aca="false">MIN(O121,1-O121)</f>
        <v>0</v>
      </c>
      <c r="X121" s="12" t="n">
        <f aca="false">MAX(O121,1-O121)</f>
        <v>1</v>
      </c>
      <c r="AO121" s="13" t="n">
        <f aca="false">O121*P121</f>
        <v>0.929081754311828</v>
      </c>
      <c r="AP121" s="13" t="n">
        <f aca="false">AO121/MAX($AO$2:$AO$202)</f>
        <v>0.929081754311828</v>
      </c>
      <c r="AQ121" s="13" t="n">
        <f aca="false">O121+P121-O121*P121</f>
        <v>1</v>
      </c>
      <c r="AR121" s="13" t="n">
        <f aca="false">O121^2</f>
        <v>1</v>
      </c>
      <c r="AS121" s="14" t="n">
        <f aca="false">O121^(1/2)</f>
        <v>1</v>
      </c>
    </row>
    <row r="122" customFormat="false" ht="14.9" hidden="false" customHeight="false" outlineLevel="0" collapsed="false">
      <c r="A122" s="16" t="n">
        <v>12</v>
      </c>
      <c r="O122" s="4" t="n">
        <f aca="false">IF(AND((A122&gt;=$D$4),(A122&lt;=$D$5)),1,IF(AND((A122&gt;$D$3),(A122&lt;$D$4)),((A122-$D$3)/($D$4-$D$3)),IF(AND((A122&gt;$D$5),(A122&lt;$D$6)),((A122-$D$6)/($D$5-$D$6)),0)))</f>
        <v>1</v>
      </c>
      <c r="P122" s="4" t="n">
        <f aca="false">1/(1+ABS((A122-$D$19)/$D$17)^(2*$D$18))</f>
        <v>0.908997600454943</v>
      </c>
      <c r="R122" s="4" t="n">
        <f aca="false">MAX(O122,P122)</f>
        <v>1</v>
      </c>
      <c r="S122" s="4" t="n">
        <f aca="false">MIN(O122,P122)</f>
        <v>0.908997600454943</v>
      </c>
      <c r="T122" s="4" t="n">
        <f aca="false">1-O122</f>
        <v>0</v>
      </c>
      <c r="U122" s="4" t="n">
        <f aca="false">MIN(O122,1-P122)</f>
        <v>0.0910023995450574</v>
      </c>
      <c r="V122" s="11" t="n">
        <f aca="false">MAX(MIN(1-O122,P122),MIN(O122,1-P122))</f>
        <v>0.0910023995450574</v>
      </c>
      <c r="W122" s="12" t="n">
        <f aca="false">MIN(O122,1-O122)</f>
        <v>0</v>
      </c>
      <c r="X122" s="12" t="n">
        <f aca="false">MAX(O122,1-O122)</f>
        <v>1</v>
      </c>
      <c r="AO122" s="13" t="n">
        <f aca="false">O122*P122</f>
        <v>0.908997600454943</v>
      </c>
      <c r="AP122" s="13" t="n">
        <f aca="false">AO122/MAX($AO$2:$AO$202)</f>
        <v>0.908997600454943</v>
      </c>
      <c r="AQ122" s="13" t="n">
        <f aca="false">O122+P122-O122*P122</f>
        <v>1</v>
      </c>
      <c r="AR122" s="13" t="n">
        <f aca="false">O122^2</f>
        <v>1</v>
      </c>
      <c r="AS122" s="14" t="n">
        <f aca="false">O122^(1/2)</f>
        <v>1</v>
      </c>
    </row>
    <row r="123" customFormat="false" ht="14.9" hidden="false" customHeight="false" outlineLevel="0" collapsed="false">
      <c r="A123" s="16" t="n">
        <v>12.1</v>
      </c>
      <c r="O123" s="4" t="n">
        <f aca="false">IF(AND((A123&gt;=$D$4),(A123&lt;=$D$5)),1,IF(AND((A123&gt;$D$3),(A123&lt;$D$4)),((A123-$D$3)/($D$4-$D$3)),IF(AND((A123&gt;$D$5),(A123&lt;$D$6)),((A123-$D$6)/($D$5-$D$6)),0)))</f>
        <v>0.98</v>
      </c>
      <c r="P123" s="4" t="n">
        <f aca="false">1/(1+ABS((A123-$D$19)/$D$17)^(2*$D$18))</f>
        <v>0.884845464184119</v>
      </c>
      <c r="R123" s="4" t="n">
        <f aca="false">MAX(O123,P123)</f>
        <v>0.98</v>
      </c>
      <c r="S123" s="4" t="n">
        <f aca="false">MIN(O123,P123)</f>
        <v>0.884845464184119</v>
      </c>
      <c r="T123" s="4" t="n">
        <f aca="false">1-O123</f>
        <v>0.0199999999999999</v>
      </c>
      <c r="U123" s="4" t="n">
        <f aca="false">MIN(O123,1-P123)</f>
        <v>0.115154535815881</v>
      </c>
      <c r="V123" s="11" t="n">
        <f aca="false">MAX(MIN(1-O123,P123),MIN(O123,1-P123))</f>
        <v>0.115154535815881</v>
      </c>
      <c r="W123" s="12" t="n">
        <f aca="false">MIN(O123,1-O123)</f>
        <v>0.0199999999999999</v>
      </c>
      <c r="X123" s="12" t="n">
        <f aca="false">MAX(O123,1-O123)</f>
        <v>0.98</v>
      </c>
      <c r="AO123" s="13" t="n">
        <f aca="false">O123*P123</f>
        <v>0.867148554900437</v>
      </c>
      <c r="AP123" s="13" t="n">
        <f aca="false">AO123/MAX($AO$2:$AO$202)</f>
        <v>0.867148554900437</v>
      </c>
      <c r="AQ123" s="13" t="n">
        <f aca="false">O123+P123-O123*P123</f>
        <v>0.997696909283682</v>
      </c>
      <c r="AR123" s="13" t="n">
        <f aca="false">O123^2</f>
        <v>0.9604</v>
      </c>
      <c r="AS123" s="14" t="n">
        <f aca="false">O123^(1/2)</f>
        <v>0.989949493661167</v>
      </c>
    </row>
    <row r="124" customFormat="false" ht="14.9" hidden="false" customHeight="false" outlineLevel="0" collapsed="false">
      <c r="A124" s="16" t="n">
        <v>12.2</v>
      </c>
      <c r="O124" s="4" t="n">
        <f aca="false">IF(AND((A124&gt;=$D$4),(A124&lt;=$D$5)),1,IF(AND((A124&gt;$D$3),(A124&lt;$D$4)),((A124-$D$3)/($D$4-$D$3)),IF(AND((A124&gt;$D$5),(A124&lt;$D$6)),((A124-$D$6)/($D$5-$D$6)),0)))</f>
        <v>0.96</v>
      </c>
      <c r="P124" s="4" t="n">
        <f aca="false">1/(1+ABS((A124-$D$19)/$D$17)^(2*$D$18))</f>
        <v>0.856331426842716</v>
      </c>
      <c r="R124" s="4" t="n">
        <f aca="false">MAX(O124,P124)</f>
        <v>0.96</v>
      </c>
      <c r="S124" s="4" t="n">
        <f aca="false">MIN(O124,P124)</f>
        <v>0.856331426842716</v>
      </c>
      <c r="T124" s="4" t="n">
        <f aca="false">1-O124</f>
        <v>0.0399999999999998</v>
      </c>
      <c r="U124" s="4" t="n">
        <f aca="false">MIN(O124,1-P124)</f>
        <v>0.143668573157284</v>
      </c>
      <c r="V124" s="11" t="n">
        <f aca="false">MAX(MIN(1-O124,P124),MIN(O124,1-P124))</f>
        <v>0.143668573157284</v>
      </c>
      <c r="W124" s="12" t="n">
        <f aca="false">MIN(O124,1-O124)</f>
        <v>0.0399999999999998</v>
      </c>
      <c r="X124" s="12" t="n">
        <f aca="false">MAX(O124,1-O124)</f>
        <v>0.96</v>
      </c>
      <c r="AO124" s="13" t="n">
        <f aca="false">O124*P124</f>
        <v>0.822078169769007</v>
      </c>
      <c r="AP124" s="13" t="n">
        <f aca="false">AO124/MAX($AO$2:$AO$202)</f>
        <v>0.822078169769007</v>
      </c>
      <c r="AQ124" s="13" t="n">
        <f aca="false">O124+P124-O124*P124</f>
        <v>0.994253257073709</v>
      </c>
      <c r="AR124" s="13" t="n">
        <f aca="false">O124^2</f>
        <v>0.9216</v>
      </c>
      <c r="AS124" s="14" t="n">
        <f aca="false">O124^(1/2)</f>
        <v>0.979795897113271</v>
      </c>
    </row>
    <row r="125" customFormat="false" ht="14.9" hidden="false" customHeight="false" outlineLevel="0" collapsed="false">
      <c r="A125" s="16" t="n">
        <v>12.3</v>
      </c>
      <c r="O125" s="4" t="n">
        <f aca="false">IF(AND((A125&gt;=$D$4),(A125&lt;=$D$5)),1,IF(AND((A125&gt;$D$3),(A125&lt;$D$4)),((A125-$D$3)/($D$4-$D$3)),IF(AND((A125&gt;$D$5),(A125&lt;$D$6)),((A125-$D$6)/($D$5-$D$6)),0)))</f>
        <v>0.94</v>
      </c>
      <c r="P125" s="4" t="n">
        <f aca="false">1/(1+ABS((A125-$D$19)/$D$17)^(2*$D$18))</f>
        <v>0.823315691515948</v>
      </c>
      <c r="R125" s="4" t="n">
        <f aca="false">MAX(O125,P125)</f>
        <v>0.94</v>
      </c>
      <c r="S125" s="4" t="n">
        <f aca="false">MIN(O125,P125)</f>
        <v>0.823315691515948</v>
      </c>
      <c r="T125" s="4" t="n">
        <f aca="false">1-O125</f>
        <v>0.0600000000000002</v>
      </c>
      <c r="U125" s="4" t="n">
        <f aca="false">MIN(O125,1-P125)</f>
        <v>0.176684308484052</v>
      </c>
      <c r="V125" s="11" t="n">
        <f aca="false">MAX(MIN(1-O125,P125),MIN(O125,1-P125))</f>
        <v>0.176684308484052</v>
      </c>
      <c r="W125" s="12" t="n">
        <f aca="false">MIN(O125,1-O125)</f>
        <v>0.0600000000000002</v>
      </c>
      <c r="X125" s="12" t="n">
        <f aca="false">MAX(O125,1-O125)</f>
        <v>0.94</v>
      </c>
      <c r="AO125" s="13" t="n">
        <f aca="false">O125*P125</f>
        <v>0.773916750024991</v>
      </c>
      <c r="AP125" s="13" t="n">
        <f aca="false">AO125/MAX($AO$2:$AO$202)</f>
        <v>0.773916750024991</v>
      </c>
      <c r="AQ125" s="13" t="n">
        <f aca="false">O125+P125-O125*P125</f>
        <v>0.989398941490957</v>
      </c>
      <c r="AR125" s="13" t="n">
        <f aca="false">O125^2</f>
        <v>0.8836</v>
      </c>
      <c r="AS125" s="14" t="n">
        <f aca="false">O125^(1/2)</f>
        <v>0.969535971483266</v>
      </c>
    </row>
    <row r="126" customFormat="false" ht="14.9" hidden="false" customHeight="false" outlineLevel="0" collapsed="false">
      <c r="A126" s="16" t="n">
        <v>12.4</v>
      </c>
      <c r="O126" s="4" t="n">
        <f aca="false">IF(AND((A126&gt;=$D$4),(A126&lt;=$D$5)),1,IF(AND((A126&gt;$D$3),(A126&lt;$D$4)),((A126-$D$3)/($D$4-$D$3)),IF(AND((A126&gt;$D$5),(A126&lt;$D$6)),((A126-$D$6)/($D$5-$D$6)),0)))</f>
        <v>0.92</v>
      </c>
      <c r="P126" s="4" t="n">
        <f aca="false">1/(1+ABS((A126-$D$19)/$D$17)^(2*$D$18))</f>
        <v>0.785860468367183</v>
      </c>
      <c r="R126" s="4" t="n">
        <f aca="false">MAX(O126,P126)</f>
        <v>0.92</v>
      </c>
      <c r="S126" s="4" t="n">
        <f aca="false">MIN(O126,P126)</f>
        <v>0.785860468367183</v>
      </c>
      <c r="T126" s="4" t="n">
        <f aca="false">1-O126</f>
        <v>0.0800000000000001</v>
      </c>
      <c r="U126" s="4" t="n">
        <f aca="false">MIN(O126,1-P126)</f>
        <v>0.214139531632817</v>
      </c>
      <c r="V126" s="11" t="n">
        <f aca="false">MAX(MIN(1-O126,P126),MIN(O126,1-P126))</f>
        <v>0.214139531632817</v>
      </c>
      <c r="W126" s="12" t="n">
        <f aca="false">MIN(O126,1-O126)</f>
        <v>0.0800000000000001</v>
      </c>
      <c r="X126" s="12" t="n">
        <f aca="false">MAX(O126,1-O126)</f>
        <v>0.92</v>
      </c>
      <c r="AO126" s="13" t="n">
        <f aca="false">O126*P126</f>
        <v>0.722991630897808</v>
      </c>
      <c r="AP126" s="13" t="n">
        <f aca="false">AO126/MAX($AO$2:$AO$202)</f>
        <v>0.722991630897808</v>
      </c>
      <c r="AQ126" s="13" t="n">
        <f aca="false">O126+P126-O126*P126</f>
        <v>0.982868837469375</v>
      </c>
      <c r="AR126" s="13" t="n">
        <f aca="false">O126^2</f>
        <v>0.8464</v>
      </c>
      <c r="AS126" s="14" t="n">
        <f aca="false">O126^(1/2)</f>
        <v>0.959166304662544</v>
      </c>
    </row>
    <row r="127" customFormat="false" ht="14.9" hidden="false" customHeight="false" outlineLevel="0" collapsed="false">
      <c r="A127" s="16" t="n">
        <v>12.5</v>
      </c>
      <c r="O127" s="4" t="n">
        <f aca="false">IF(AND((A127&gt;=$D$4),(A127&lt;=$D$5)),1,IF(AND((A127&gt;$D$3),(A127&lt;$D$4)),((A127-$D$3)/($D$4-$D$3)),IF(AND((A127&gt;$D$5),(A127&lt;$D$6)),((A127-$D$6)/($D$5-$D$6)),0)))</f>
        <v>0.9</v>
      </c>
      <c r="P127" s="4" t="n">
        <f aca="false">1/(1+ABS((A127-$D$19)/$D$17)^(2*$D$18))</f>
        <v>0.744264188958779</v>
      </c>
      <c r="R127" s="4" t="n">
        <f aca="false">MAX(O127,P127)</f>
        <v>0.9</v>
      </c>
      <c r="S127" s="4" t="n">
        <f aca="false">MIN(O127,P127)</f>
        <v>0.744264188958779</v>
      </c>
      <c r="T127" s="4" t="n">
        <f aca="false">1-O127</f>
        <v>0.1</v>
      </c>
      <c r="U127" s="4" t="n">
        <f aca="false">MIN(O127,1-P127)</f>
        <v>0.255735811041221</v>
      </c>
      <c r="V127" s="11" t="n">
        <f aca="false">MAX(MIN(1-O127,P127),MIN(O127,1-P127))</f>
        <v>0.255735811041221</v>
      </c>
      <c r="W127" s="12" t="n">
        <f aca="false">MIN(O127,1-O127)</f>
        <v>0.1</v>
      </c>
      <c r="X127" s="12" t="n">
        <f aca="false">MAX(O127,1-O127)</f>
        <v>0.9</v>
      </c>
      <c r="AO127" s="13" t="n">
        <f aca="false">O127*P127</f>
        <v>0.669837770062901</v>
      </c>
      <c r="AP127" s="13" t="n">
        <f aca="false">AO127/MAX($AO$2:$AO$202)</f>
        <v>0.669837770062901</v>
      </c>
      <c r="AQ127" s="13" t="n">
        <f aca="false">O127+P127-O127*P127</f>
        <v>0.974426418895878</v>
      </c>
      <c r="AR127" s="13" t="n">
        <f aca="false">O127^2</f>
        <v>0.81</v>
      </c>
      <c r="AS127" s="14" t="n">
        <f aca="false">O127^(1/2)</f>
        <v>0.948683298050514</v>
      </c>
    </row>
    <row r="128" customFormat="false" ht="14.9" hidden="false" customHeight="false" outlineLevel="0" collapsed="false">
      <c r="A128" s="16" t="n">
        <v>12.6</v>
      </c>
      <c r="O128" s="4" t="n">
        <f aca="false">IF(AND((A128&gt;=$D$4),(A128&lt;=$D$5)),1,IF(AND((A128&gt;$D$3),(A128&lt;$D$4)),((A128-$D$3)/($D$4-$D$3)),IF(AND((A128&gt;$D$5),(A128&lt;$D$6)),((A128-$D$6)/($D$5-$D$6)),0)))</f>
        <v>0.88</v>
      </c>
      <c r="P128" s="4" t="n">
        <f aca="false">1/(1+ABS((A128-$D$19)/$D$17)^(2*$D$18))</f>
        <v>0.699072298203886</v>
      </c>
      <c r="R128" s="4" t="n">
        <f aca="false">MAX(O128,P128)</f>
        <v>0.88</v>
      </c>
      <c r="S128" s="4" t="n">
        <f aca="false">MIN(O128,P128)</f>
        <v>0.699072298203886</v>
      </c>
      <c r="T128" s="4" t="n">
        <f aca="false">1-O128</f>
        <v>0.12</v>
      </c>
      <c r="U128" s="4" t="n">
        <f aca="false">MIN(O128,1-P128)</f>
        <v>0.300927701796115</v>
      </c>
      <c r="V128" s="11" t="n">
        <f aca="false">MAX(MIN(1-O128,P128),MIN(O128,1-P128))</f>
        <v>0.300927701796115</v>
      </c>
      <c r="W128" s="12" t="n">
        <f aca="false">MIN(O128,1-O128)</f>
        <v>0.12</v>
      </c>
      <c r="X128" s="12" t="n">
        <f aca="false">MAX(O128,1-O128)</f>
        <v>0.88</v>
      </c>
      <c r="AO128" s="13" t="n">
        <f aca="false">O128*P128</f>
        <v>0.615183622419419</v>
      </c>
      <c r="AP128" s="13" t="n">
        <f aca="false">AO128/MAX($AO$2:$AO$202)</f>
        <v>0.615183622419419</v>
      </c>
      <c r="AQ128" s="13" t="n">
        <f aca="false">O128+P128-O128*P128</f>
        <v>0.963888675784466</v>
      </c>
      <c r="AR128" s="13" t="n">
        <f aca="false">O128^2</f>
        <v>0.7744</v>
      </c>
      <c r="AS128" s="14" t="n">
        <f aca="false">O128^(1/2)</f>
        <v>0.938083151964686</v>
      </c>
    </row>
    <row r="129" customFormat="false" ht="14.9" hidden="false" customHeight="false" outlineLevel="0" collapsed="false">
      <c r="A129" s="16" t="n">
        <v>12.7</v>
      </c>
      <c r="O129" s="4" t="n">
        <f aca="false">IF(AND((A129&gt;=$D$4),(A129&lt;=$D$5)),1,IF(AND((A129&gt;$D$3),(A129&lt;$D$4)),((A129-$D$3)/($D$4-$D$3)),IF(AND((A129&gt;$D$5),(A129&lt;$D$6)),((A129-$D$6)/($D$5-$D$6)),0)))</f>
        <v>0.86</v>
      </c>
      <c r="P129" s="4" t="n">
        <f aca="false">1/(1+ABS((A129-$D$19)/$D$17)^(2*$D$18))</f>
        <v>0.651057845311086</v>
      </c>
      <c r="R129" s="4" t="n">
        <f aca="false">MAX(O129,P129)</f>
        <v>0.86</v>
      </c>
      <c r="S129" s="4" t="n">
        <f aca="false">MIN(O129,P129)</f>
        <v>0.651057845311086</v>
      </c>
      <c r="T129" s="4" t="n">
        <f aca="false">1-O129</f>
        <v>0.14</v>
      </c>
      <c r="U129" s="4" t="n">
        <f aca="false">MIN(O129,1-P129)</f>
        <v>0.348942154688914</v>
      </c>
      <c r="V129" s="11" t="n">
        <f aca="false">MAX(MIN(1-O129,P129),MIN(O129,1-P129))</f>
        <v>0.348942154688914</v>
      </c>
      <c r="W129" s="12" t="n">
        <f aca="false">MIN(O129,1-O129)</f>
        <v>0.14</v>
      </c>
      <c r="X129" s="12" t="n">
        <f aca="false">MAX(O129,1-O129)</f>
        <v>0.86</v>
      </c>
      <c r="AO129" s="13" t="n">
        <f aca="false">O129*P129</f>
        <v>0.559909746967534</v>
      </c>
      <c r="AP129" s="13" t="n">
        <f aca="false">AO129/MAX($AO$2:$AO$202)</f>
        <v>0.559909746967534</v>
      </c>
      <c r="AQ129" s="13" t="n">
        <f aca="false">O129+P129-O129*P129</f>
        <v>0.951148098343552</v>
      </c>
      <c r="AR129" s="13" t="n">
        <f aca="false">O129^2</f>
        <v>0.7396</v>
      </c>
      <c r="AS129" s="14" t="n">
        <f aca="false">O129^(1/2)</f>
        <v>0.927361849549571</v>
      </c>
    </row>
    <row r="130" customFormat="false" ht="14.9" hidden="false" customHeight="false" outlineLevel="0" collapsed="false">
      <c r="A130" s="16" t="n">
        <v>12.8</v>
      </c>
      <c r="O130" s="4" t="n">
        <f aca="false">IF(AND((A130&gt;=$D$4),(A130&lt;=$D$5)),1,IF(AND((A130&gt;$D$3),(A130&lt;$D$4)),((A130-$D$3)/($D$4-$D$3)),IF(AND((A130&gt;$D$5),(A130&lt;$D$6)),((A130-$D$6)/($D$5-$D$6)),0)))</f>
        <v>0.84</v>
      </c>
      <c r="P130" s="4" t="n">
        <f aca="false">1/(1+ABS((A130-$D$19)/$D$17)^(2*$D$18))</f>
        <v>0.601170925395603</v>
      </c>
      <c r="R130" s="4" t="n">
        <f aca="false">MAX(O130,P130)</f>
        <v>0.84</v>
      </c>
      <c r="S130" s="4" t="n">
        <f aca="false">MIN(O130,P130)</f>
        <v>0.601170925395603</v>
      </c>
      <c r="T130" s="4" t="n">
        <f aca="false">1-O130</f>
        <v>0.16</v>
      </c>
      <c r="U130" s="4" t="n">
        <f aca="false">MIN(O130,1-P130)</f>
        <v>0.398829074604397</v>
      </c>
      <c r="V130" s="11" t="n">
        <f aca="false">MAX(MIN(1-O130,P130),MIN(O130,1-P130))</f>
        <v>0.398829074604397</v>
      </c>
      <c r="W130" s="12" t="n">
        <f aca="false">MIN(O130,1-O130)</f>
        <v>0.16</v>
      </c>
      <c r="X130" s="12" t="n">
        <f aca="false">MAX(O130,1-O130)</f>
        <v>0.84</v>
      </c>
      <c r="AO130" s="13" t="n">
        <f aca="false">O130*P130</f>
        <v>0.504983577332307</v>
      </c>
      <c r="AP130" s="13" t="n">
        <f aca="false">AO130/MAX($AO$2:$AO$202)</f>
        <v>0.504983577332307</v>
      </c>
      <c r="AQ130" s="13" t="n">
        <f aca="false">O130+P130-O130*P130</f>
        <v>0.936187348063297</v>
      </c>
      <c r="AR130" s="13" t="n">
        <f aca="false">O130^2</f>
        <v>0.7056</v>
      </c>
      <c r="AS130" s="14" t="n">
        <f aca="false">O130^(1/2)</f>
        <v>0.916515138991168</v>
      </c>
    </row>
    <row r="131" customFormat="false" ht="14.9" hidden="false" customHeight="false" outlineLevel="0" collapsed="false">
      <c r="A131" s="16" t="n">
        <v>12.9</v>
      </c>
      <c r="O131" s="4" t="n">
        <f aca="false">IF(AND((A131&gt;=$D$4),(A131&lt;=$D$5)),1,IF(AND((A131&gt;$D$3),(A131&lt;$D$4)),((A131-$D$3)/($D$4-$D$3)),IF(AND((A131&gt;$D$5),(A131&lt;$D$6)),((A131-$D$6)/($D$5-$D$6)),0)))</f>
        <v>0.82</v>
      </c>
      <c r="P131" s="4" t="n">
        <f aca="false">1/(1+ABS((A131-$D$19)/$D$17)^(2*$D$18))</f>
        <v>0.550463219194817</v>
      </c>
      <c r="R131" s="4" t="n">
        <f aca="false">MAX(O131,P131)</f>
        <v>0.82</v>
      </c>
      <c r="S131" s="4" t="n">
        <f aca="false">MIN(O131,P131)</f>
        <v>0.550463219194817</v>
      </c>
      <c r="T131" s="4" t="n">
        <f aca="false">1-O131</f>
        <v>0.18</v>
      </c>
      <c r="U131" s="4" t="n">
        <f aca="false">MIN(O131,1-P131)</f>
        <v>0.449536780805183</v>
      </c>
      <c r="V131" s="11" t="n">
        <f aca="false">MAX(MIN(1-O131,P131),MIN(O131,1-P131))</f>
        <v>0.449536780805183</v>
      </c>
      <c r="W131" s="12" t="n">
        <f aca="false">MIN(O131,1-O131)</f>
        <v>0.18</v>
      </c>
      <c r="X131" s="12" t="n">
        <f aca="false">MAX(O131,1-O131)</f>
        <v>0.82</v>
      </c>
      <c r="AO131" s="13" t="n">
        <f aca="false">O131*P131</f>
        <v>0.45137983973975</v>
      </c>
      <c r="AP131" s="13" t="n">
        <f aca="false">AO131/MAX($AO$2:$AO$202)</f>
        <v>0.45137983973975</v>
      </c>
      <c r="AQ131" s="13" t="n">
        <f aca="false">O131+P131-O131*P131</f>
        <v>0.919083379455067</v>
      </c>
      <c r="AR131" s="13" t="n">
        <f aca="false">O131^2</f>
        <v>0.6724</v>
      </c>
      <c r="AS131" s="14" t="n">
        <f aca="false">O131^(1/2)</f>
        <v>0.905538513813742</v>
      </c>
    </row>
    <row r="132" customFormat="false" ht="14.9" hidden="false" customHeight="false" outlineLevel="0" collapsed="false">
      <c r="A132" s="16" t="n">
        <v>13</v>
      </c>
      <c r="O132" s="4" t="n">
        <f aca="false">IF(AND((A132&gt;=$D$4),(A132&lt;=$D$5)),1,IF(AND((A132&gt;$D$3),(A132&lt;$D$4)),((A132-$D$3)/($D$4-$D$3)),IF(AND((A132&gt;$D$5),(A132&lt;$D$6)),((A132-$D$6)/($D$5-$D$6)),0)))</f>
        <v>0.8</v>
      </c>
      <c r="P132" s="4" t="n">
        <f aca="false">1/(1+ABS((A132-$D$19)/$D$17)^(2*$D$18))</f>
        <v>0.5</v>
      </c>
      <c r="R132" s="4" t="n">
        <f aca="false">MAX(O132,P132)</f>
        <v>0.8</v>
      </c>
      <c r="S132" s="4" t="n">
        <f aca="false">MIN(O132,P132)</f>
        <v>0.5</v>
      </c>
      <c r="T132" s="4" t="n">
        <f aca="false">1-O132</f>
        <v>0.2</v>
      </c>
      <c r="U132" s="4" t="n">
        <f aca="false">MIN(O132,1-P132)</f>
        <v>0.5</v>
      </c>
      <c r="V132" s="11" t="n">
        <f aca="false">MAX(MIN(1-O132,P132),MIN(O132,1-P132))</f>
        <v>0.5</v>
      </c>
      <c r="W132" s="12" t="n">
        <f aca="false">MIN(O132,1-O132)</f>
        <v>0.2</v>
      </c>
      <c r="X132" s="12" t="n">
        <f aca="false">MAX(O132,1-O132)</f>
        <v>0.8</v>
      </c>
      <c r="AO132" s="13" t="n">
        <f aca="false">O132*P132</f>
        <v>0.4</v>
      </c>
      <c r="AP132" s="13" t="n">
        <f aca="false">AO132/MAX($AO$2:$AO$202)</f>
        <v>0.4</v>
      </c>
      <c r="AQ132" s="13" t="n">
        <f aca="false">O132+P132-O132*P132</f>
        <v>0.9</v>
      </c>
      <c r="AR132" s="13" t="n">
        <f aca="false">O132^2</f>
        <v>0.64</v>
      </c>
      <c r="AS132" s="14" t="n">
        <f aca="false">O132^(1/2)</f>
        <v>0.894427190999916</v>
      </c>
    </row>
    <row r="133" customFormat="false" ht="14.9" hidden="false" customHeight="false" outlineLevel="0" collapsed="false">
      <c r="A133" s="16" t="n">
        <v>13.1</v>
      </c>
      <c r="O133" s="4" t="n">
        <f aca="false">IF(AND((A133&gt;=$D$4),(A133&lt;=$D$5)),1,IF(AND((A133&gt;$D$3),(A133&lt;$D$4)),((A133-$D$3)/($D$4-$D$3)),IF(AND((A133&gt;$D$5),(A133&lt;$D$6)),((A133-$D$6)/($D$5-$D$6)),0)))</f>
        <v>0.78</v>
      </c>
      <c r="P133" s="4" t="n">
        <f aca="false">1/(1+ABS((A133-$D$19)/$D$17)^(2*$D$18))</f>
        <v>0.450774744805133</v>
      </c>
      <c r="R133" s="4" t="n">
        <f aca="false">MAX(O133,P133)</f>
        <v>0.78</v>
      </c>
      <c r="S133" s="4" t="n">
        <f aca="false">MIN(O133,P133)</f>
        <v>0.450774744805133</v>
      </c>
      <c r="T133" s="4" t="n">
        <f aca="false">1-O133</f>
        <v>0.22</v>
      </c>
      <c r="U133" s="4" t="n">
        <f aca="false">MIN(O133,1-P133)</f>
        <v>0.549225255194867</v>
      </c>
      <c r="V133" s="11" t="n">
        <f aca="false">MAX(MIN(1-O133,P133),MIN(O133,1-P133))</f>
        <v>0.549225255194867</v>
      </c>
      <c r="W133" s="12" t="n">
        <f aca="false">MIN(O133,1-O133)</f>
        <v>0.22</v>
      </c>
      <c r="X133" s="12" t="n">
        <f aca="false">MAX(O133,1-O133)</f>
        <v>0.78</v>
      </c>
      <c r="AO133" s="13" t="n">
        <f aca="false">O133*P133</f>
        <v>0.351604300948004</v>
      </c>
      <c r="AP133" s="13" t="n">
        <f aca="false">AO133/MAX($AO$2:$AO$202)</f>
        <v>0.351604300948004</v>
      </c>
      <c r="AQ133" s="13" t="n">
        <f aca="false">O133+P133-O133*P133</f>
        <v>0.879170443857129</v>
      </c>
      <c r="AR133" s="13" t="n">
        <f aca="false">O133^2</f>
        <v>0.6084</v>
      </c>
      <c r="AS133" s="14" t="n">
        <f aca="false">O133^(1/2)</f>
        <v>0.883176086632785</v>
      </c>
    </row>
    <row r="134" customFormat="false" ht="14.9" hidden="false" customHeight="false" outlineLevel="0" collapsed="false">
      <c r="A134" s="16" t="n">
        <v>13.2</v>
      </c>
      <c r="O134" s="4" t="n">
        <f aca="false">IF(AND((A134&gt;=$D$4),(A134&lt;=$D$5)),1,IF(AND((A134&gt;$D$3),(A134&lt;$D$4)),((A134-$D$3)/($D$4-$D$3)),IF(AND((A134&gt;$D$5),(A134&lt;$D$6)),((A134-$D$6)/($D$5-$D$6)),0)))</f>
        <v>0.76</v>
      </c>
      <c r="P134" s="4" t="n">
        <f aca="false">1/(1+ABS((A134-$D$19)/$D$17)^(2*$D$18))</f>
        <v>0.403639953447794</v>
      </c>
      <c r="R134" s="4" t="n">
        <f aca="false">MAX(O134,P134)</f>
        <v>0.76</v>
      </c>
      <c r="S134" s="4" t="n">
        <f aca="false">MIN(O134,P134)</f>
        <v>0.403639953447794</v>
      </c>
      <c r="T134" s="4" t="n">
        <f aca="false">1-O134</f>
        <v>0.24</v>
      </c>
      <c r="U134" s="4" t="n">
        <f aca="false">MIN(O134,1-P134)</f>
        <v>0.596360046552206</v>
      </c>
      <c r="V134" s="11" t="n">
        <f aca="false">MAX(MIN(1-O134,P134),MIN(O134,1-P134))</f>
        <v>0.596360046552206</v>
      </c>
      <c r="W134" s="12" t="n">
        <f aca="false">MIN(O134,1-O134)</f>
        <v>0.24</v>
      </c>
      <c r="X134" s="12" t="n">
        <f aca="false">MAX(O134,1-O134)</f>
        <v>0.76</v>
      </c>
      <c r="AO134" s="13" t="n">
        <f aca="false">O134*P134</f>
        <v>0.306766364620323</v>
      </c>
      <c r="AP134" s="13" t="n">
        <f aca="false">AO134/MAX($AO$2:$AO$202)</f>
        <v>0.306766364620323</v>
      </c>
      <c r="AQ134" s="13" t="n">
        <f aca="false">O134+P134-O134*P134</f>
        <v>0.856873588827471</v>
      </c>
      <c r="AR134" s="13" t="n">
        <f aca="false">O134^2</f>
        <v>0.5776</v>
      </c>
      <c r="AS134" s="14" t="n">
        <f aca="false">O134^(1/2)</f>
        <v>0.871779788708135</v>
      </c>
    </row>
    <row r="135" customFormat="false" ht="14.9" hidden="false" customHeight="false" outlineLevel="0" collapsed="false">
      <c r="A135" s="16" t="n">
        <v>13.3</v>
      </c>
      <c r="O135" s="4" t="n">
        <f aca="false">IF(AND((A135&gt;=$D$4),(A135&lt;=$D$5)),1,IF(AND((A135&gt;$D$3),(A135&lt;$D$4)),((A135-$D$3)/($D$4-$D$3)),IF(AND((A135&gt;$D$5),(A135&lt;$D$6)),((A135-$D$6)/($D$5-$D$6)),0)))</f>
        <v>0.74</v>
      </c>
      <c r="P135" s="4" t="n">
        <f aca="false">1/(1+ABS((A135-$D$19)/$D$17)^(2*$D$18))</f>
        <v>0.359262786581822</v>
      </c>
      <c r="R135" s="4" t="n">
        <f aca="false">MAX(O135,P135)</f>
        <v>0.74</v>
      </c>
      <c r="S135" s="4" t="n">
        <f aca="false">MIN(O135,P135)</f>
        <v>0.359262786581822</v>
      </c>
      <c r="T135" s="4" t="n">
        <f aca="false">1-O135</f>
        <v>0.26</v>
      </c>
      <c r="U135" s="4" t="n">
        <f aca="false">MIN(O135,1-P135)</f>
        <v>0.640737213418178</v>
      </c>
      <c r="V135" s="11" t="n">
        <f aca="false">MAX(MIN(1-O135,P135),MIN(O135,1-P135))</f>
        <v>0.640737213418178</v>
      </c>
      <c r="W135" s="12" t="n">
        <f aca="false">MIN(O135,1-O135)</f>
        <v>0.26</v>
      </c>
      <c r="X135" s="12" t="n">
        <f aca="false">MAX(O135,1-O135)</f>
        <v>0.74</v>
      </c>
      <c r="AO135" s="13" t="n">
        <f aca="false">O135*P135</f>
        <v>0.265854462070548</v>
      </c>
      <c r="AP135" s="13" t="n">
        <f aca="false">AO135/MAX($AO$2:$AO$202)</f>
        <v>0.265854462070548</v>
      </c>
      <c r="AQ135" s="13" t="n">
        <f aca="false">O135+P135-O135*P135</f>
        <v>0.833408324511274</v>
      </c>
      <c r="AR135" s="13" t="n">
        <f aca="false">O135^2</f>
        <v>0.5476</v>
      </c>
      <c r="AS135" s="14" t="n">
        <f aca="false">O135^(1/2)</f>
        <v>0.860232526704263</v>
      </c>
    </row>
    <row r="136" customFormat="false" ht="14.9" hidden="false" customHeight="false" outlineLevel="0" collapsed="false">
      <c r="A136" s="16" t="n">
        <v>13.4</v>
      </c>
      <c r="O136" s="4" t="n">
        <f aca="false">IF(AND((A136&gt;=$D$4),(A136&lt;=$D$5)),1,IF(AND((A136&gt;$D$3),(A136&lt;$D$4)),((A136-$D$3)/($D$4-$D$3)),IF(AND((A136&gt;$D$5),(A136&lt;$D$6)),((A136-$D$6)/($D$5-$D$6)),0)))</f>
        <v>0.72</v>
      </c>
      <c r="P136" s="4" t="n">
        <f aca="false">1/(1+ABS((A136-$D$19)/$D$17)^(2*$D$18))</f>
        <v>0.318107761682737</v>
      </c>
      <c r="R136" s="4" t="n">
        <f aca="false">MAX(O136,P136)</f>
        <v>0.72</v>
      </c>
      <c r="S136" s="4" t="n">
        <f aca="false">MIN(O136,P136)</f>
        <v>0.318107761682737</v>
      </c>
      <c r="T136" s="4" t="n">
        <f aca="false">1-O136</f>
        <v>0.28</v>
      </c>
      <c r="U136" s="4" t="n">
        <f aca="false">MIN(O136,1-P136)</f>
        <v>0.681892238317263</v>
      </c>
      <c r="V136" s="11" t="n">
        <f aca="false">MAX(MIN(1-O136,P136),MIN(O136,1-P136))</f>
        <v>0.681892238317263</v>
      </c>
      <c r="W136" s="12" t="n">
        <f aca="false">MIN(O136,1-O136)</f>
        <v>0.28</v>
      </c>
      <c r="X136" s="12" t="n">
        <f aca="false">MAX(O136,1-O136)</f>
        <v>0.72</v>
      </c>
      <c r="AO136" s="13" t="n">
        <f aca="false">O136*P136</f>
        <v>0.229037588411571</v>
      </c>
      <c r="AP136" s="13" t="n">
        <f aca="false">AO136/MAX($AO$2:$AO$202)</f>
        <v>0.229037588411571</v>
      </c>
      <c r="AQ136" s="13" t="n">
        <f aca="false">O136+P136-O136*P136</f>
        <v>0.809070173271166</v>
      </c>
      <c r="AR136" s="13" t="n">
        <f aca="false">O136^2</f>
        <v>0.5184</v>
      </c>
      <c r="AS136" s="14" t="n">
        <f aca="false">O136^(1/2)</f>
        <v>0.848528137423857</v>
      </c>
    </row>
    <row r="137" customFormat="false" ht="14.9" hidden="false" customHeight="false" outlineLevel="0" collapsed="false">
      <c r="A137" s="16" t="n">
        <v>13.5</v>
      </c>
      <c r="O137" s="4" t="n">
        <f aca="false">IF(AND((A137&gt;=$D$4),(A137&lt;=$D$5)),1,IF(AND((A137&gt;$D$3),(A137&lt;$D$4)),((A137-$D$3)/($D$4-$D$3)),IF(AND((A137&gt;$D$5),(A137&lt;$D$6)),((A137-$D$6)/($D$5-$D$6)),0)))</f>
        <v>0.7</v>
      </c>
      <c r="P137" s="4" t="n">
        <f aca="false">1/(1+ABS((A137-$D$19)/$D$17)^(2*$D$18))</f>
        <v>0.280443194502562</v>
      </c>
      <c r="R137" s="4" t="n">
        <f aca="false">MAX(O137,P137)</f>
        <v>0.7</v>
      </c>
      <c r="S137" s="4" t="n">
        <f aca="false">MIN(O137,P137)</f>
        <v>0.280443194502562</v>
      </c>
      <c r="T137" s="4" t="n">
        <f aca="false">1-O137</f>
        <v>0.3</v>
      </c>
      <c r="U137" s="4" t="n">
        <f aca="false">MIN(O137,1-P137)</f>
        <v>0.7</v>
      </c>
      <c r="V137" s="11" t="n">
        <f aca="false">MAX(MIN(1-O137,P137),MIN(O137,1-P137))</f>
        <v>0.7</v>
      </c>
      <c r="W137" s="12" t="n">
        <f aca="false">MIN(O137,1-O137)</f>
        <v>0.3</v>
      </c>
      <c r="X137" s="12" t="n">
        <f aca="false">MAX(O137,1-O137)</f>
        <v>0.7</v>
      </c>
      <c r="AO137" s="13" t="n">
        <f aca="false">O137*P137</f>
        <v>0.196310236151793</v>
      </c>
      <c r="AP137" s="13" t="n">
        <f aca="false">AO137/MAX($AO$2:$AO$202)</f>
        <v>0.196310236151793</v>
      </c>
      <c r="AQ137" s="13" t="n">
        <f aca="false">O137+P137-O137*P137</f>
        <v>0.784132958350769</v>
      </c>
      <c r="AR137" s="13" t="n">
        <f aca="false">O137^2</f>
        <v>0.49</v>
      </c>
      <c r="AS137" s="14" t="n">
        <f aca="false">O137^(1/2)</f>
        <v>0.836660026534076</v>
      </c>
    </row>
    <row r="138" customFormat="false" ht="14.9" hidden="false" customHeight="false" outlineLevel="0" collapsed="false">
      <c r="A138" s="16" t="n">
        <v>13.6</v>
      </c>
      <c r="O138" s="4" t="n">
        <f aca="false">IF(AND((A138&gt;=$D$4),(A138&lt;=$D$5)),1,IF(AND((A138&gt;$D$3),(A138&lt;$D$4)),((A138-$D$3)/($D$4-$D$3)),IF(AND((A138&gt;$D$5),(A138&lt;$D$6)),((A138-$D$6)/($D$5-$D$6)),0)))</f>
        <v>0.68</v>
      </c>
      <c r="P138" s="4" t="n">
        <f aca="false">1/(1+ABS((A138-$D$19)/$D$17)^(2*$D$18))</f>
        <v>0.246364712361946</v>
      </c>
      <c r="R138" s="4" t="n">
        <f aca="false">MAX(O138,P138)</f>
        <v>0.68</v>
      </c>
      <c r="S138" s="4" t="n">
        <f aca="false">MIN(O138,P138)</f>
        <v>0.246364712361946</v>
      </c>
      <c r="T138" s="4" t="n">
        <f aca="false">1-O138</f>
        <v>0.32</v>
      </c>
      <c r="U138" s="4" t="n">
        <f aca="false">MIN(O138,1-P138)</f>
        <v>0.68</v>
      </c>
      <c r="V138" s="11" t="n">
        <f aca="false">MAX(MIN(1-O138,P138),MIN(O138,1-P138))</f>
        <v>0.68</v>
      </c>
      <c r="W138" s="12" t="n">
        <f aca="false">MIN(O138,1-O138)</f>
        <v>0.32</v>
      </c>
      <c r="X138" s="12" t="n">
        <f aca="false">MAX(O138,1-O138)</f>
        <v>0.68</v>
      </c>
      <c r="AO138" s="13" t="n">
        <f aca="false">O138*P138</f>
        <v>0.167528004406124</v>
      </c>
      <c r="AP138" s="13" t="n">
        <f aca="false">AO138/MAX($AO$2:$AO$202)</f>
        <v>0.167528004406124</v>
      </c>
      <c r="AQ138" s="13" t="n">
        <f aca="false">O138+P138-O138*P138</f>
        <v>0.758836707955823</v>
      </c>
      <c r="AR138" s="13" t="n">
        <f aca="false">O138^2</f>
        <v>0.4624</v>
      </c>
      <c r="AS138" s="14" t="n">
        <f aca="false">O138^(1/2)</f>
        <v>0.824621125123532</v>
      </c>
    </row>
    <row r="139" customFormat="false" ht="14.9" hidden="false" customHeight="false" outlineLevel="0" collapsed="false">
      <c r="A139" s="16" t="n">
        <v>13.7</v>
      </c>
      <c r="O139" s="4" t="n">
        <f aca="false">IF(AND((A139&gt;=$D$4),(A139&lt;=$D$5)),1,IF(AND((A139&gt;$D$3),(A139&lt;$D$4)),((A139-$D$3)/($D$4-$D$3)),IF(AND((A139&gt;$D$5),(A139&lt;$D$6)),((A139-$D$6)/($D$5-$D$6)),0)))</f>
        <v>0.66</v>
      </c>
      <c r="P139" s="4" t="n">
        <f aca="false">1/(1+ABS((A139-$D$19)/$D$17)^(2*$D$18))</f>
        <v>0.21582823848485</v>
      </c>
      <c r="R139" s="4" t="n">
        <f aca="false">MAX(O139,P139)</f>
        <v>0.66</v>
      </c>
      <c r="S139" s="4" t="n">
        <f aca="false">MIN(O139,P139)</f>
        <v>0.21582823848485</v>
      </c>
      <c r="T139" s="4" t="n">
        <f aca="false">1-O139</f>
        <v>0.34</v>
      </c>
      <c r="U139" s="4" t="n">
        <f aca="false">MIN(O139,1-P139)</f>
        <v>0.66</v>
      </c>
      <c r="V139" s="11" t="n">
        <f aca="false">MAX(MIN(1-O139,P139),MIN(O139,1-P139))</f>
        <v>0.66</v>
      </c>
      <c r="W139" s="12" t="n">
        <f aca="false">MIN(O139,1-O139)</f>
        <v>0.34</v>
      </c>
      <c r="X139" s="12" t="n">
        <f aca="false">MAX(O139,1-O139)</f>
        <v>0.66</v>
      </c>
      <c r="AO139" s="13" t="n">
        <f aca="false">O139*P139</f>
        <v>0.142446637400001</v>
      </c>
      <c r="AP139" s="13" t="n">
        <f aca="false">AO139/MAX($AO$2:$AO$202)</f>
        <v>0.142446637400001</v>
      </c>
      <c r="AQ139" s="13" t="n">
        <f aca="false">O139+P139-O139*P139</f>
        <v>0.733381601084849</v>
      </c>
      <c r="AR139" s="13" t="n">
        <f aca="false">O139^2</f>
        <v>0.4356</v>
      </c>
      <c r="AS139" s="14" t="n">
        <f aca="false">O139^(1/2)</f>
        <v>0.812403840463596</v>
      </c>
    </row>
    <row r="140" customFormat="false" ht="14.9" hidden="false" customHeight="false" outlineLevel="0" collapsed="false">
      <c r="A140" s="16" t="n">
        <v>13.8</v>
      </c>
      <c r="O140" s="4" t="n">
        <f aca="false">IF(AND((A140&gt;=$D$4),(A140&lt;=$D$5)),1,IF(AND((A140&gt;$D$3),(A140&lt;$D$4)),((A140-$D$3)/($D$4-$D$3)),IF(AND((A140&gt;$D$5),(A140&lt;$D$6)),((A140-$D$6)/($D$5-$D$6)),0)))</f>
        <v>0.64</v>
      </c>
      <c r="P140" s="4" t="n">
        <f aca="false">1/(1+ABS((A140-$D$19)/$D$17)^(2*$D$18))</f>
        <v>0.188685761706004</v>
      </c>
      <c r="R140" s="4" t="n">
        <f aca="false">MAX(O140,P140)</f>
        <v>0.64</v>
      </c>
      <c r="S140" s="4" t="n">
        <f aca="false">MIN(O140,P140)</f>
        <v>0.188685761706004</v>
      </c>
      <c r="T140" s="4" t="n">
        <f aca="false">1-O140</f>
        <v>0.36</v>
      </c>
      <c r="U140" s="4" t="n">
        <f aca="false">MIN(O140,1-P140)</f>
        <v>0.64</v>
      </c>
      <c r="V140" s="11" t="n">
        <f aca="false">MAX(MIN(1-O140,P140),MIN(O140,1-P140))</f>
        <v>0.64</v>
      </c>
      <c r="W140" s="12" t="n">
        <f aca="false">MIN(O140,1-O140)</f>
        <v>0.36</v>
      </c>
      <c r="X140" s="12" t="n">
        <f aca="false">MAX(O140,1-O140)</f>
        <v>0.64</v>
      </c>
      <c r="AO140" s="13" t="n">
        <f aca="false">O140*P140</f>
        <v>0.120758887491843</v>
      </c>
      <c r="AP140" s="13" t="n">
        <f aca="false">AO140/MAX($AO$2:$AO$202)</f>
        <v>0.120758887491843</v>
      </c>
      <c r="AQ140" s="13" t="n">
        <f aca="false">O140+P140-O140*P140</f>
        <v>0.707926874214162</v>
      </c>
      <c r="AR140" s="13" t="n">
        <f aca="false">O140^2</f>
        <v>0.4096</v>
      </c>
      <c r="AS140" s="14" t="n">
        <f aca="false">O140^(1/2)</f>
        <v>0.8</v>
      </c>
    </row>
    <row r="141" customFormat="false" ht="14.9" hidden="false" customHeight="false" outlineLevel="0" collapsed="false">
      <c r="A141" s="16" t="n">
        <v>13.9</v>
      </c>
      <c r="O141" s="4" t="n">
        <f aca="false">IF(AND((A141&gt;=$D$4),(A141&lt;=$D$5)),1,IF(AND((A141&gt;$D$3),(A141&lt;$D$4)),((A141-$D$3)/($D$4-$D$3)),IF(AND((A141&gt;$D$5),(A141&lt;$D$6)),((A141-$D$6)/($D$5-$D$6)),0)))</f>
        <v>0.62</v>
      </c>
      <c r="P141" s="4" t="n">
        <f aca="false">1/(1+ABS((A141-$D$19)/$D$17)^(2*$D$18))</f>
        <v>0.164719062109107</v>
      </c>
      <c r="R141" s="4" t="n">
        <f aca="false">MAX(O141,P141)</f>
        <v>0.62</v>
      </c>
      <c r="S141" s="4" t="n">
        <f aca="false">MIN(O141,P141)</f>
        <v>0.164719062109107</v>
      </c>
      <c r="T141" s="4" t="n">
        <f aca="false">1-O141</f>
        <v>0.38</v>
      </c>
      <c r="U141" s="4" t="n">
        <f aca="false">MIN(O141,1-P141)</f>
        <v>0.62</v>
      </c>
      <c r="V141" s="11" t="n">
        <f aca="false">MAX(MIN(1-O141,P141),MIN(O141,1-P141))</f>
        <v>0.62</v>
      </c>
      <c r="W141" s="12" t="n">
        <f aca="false">MIN(O141,1-O141)</f>
        <v>0.38</v>
      </c>
      <c r="X141" s="12" t="n">
        <f aca="false">MAX(O141,1-O141)</f>
        <v>0.62</v>
      </c>
      <c r="AO141" s="13" t="n">
        <f aca="false">O141*P141</f>
        <v>0.102125818507646</v>
      </c>
      <c r="AP141" s="13" t="n">
        <f aca="false">AO141/MAX($AO$2:$AO$202)</f>
        <v>0.102125818507646</v>
      </c>
      <c r="AQ141" s="13" t="n">
        <f aca="false">O141+P141-O141*P141</f>
        <v>0.682593243601461</v>
      </c>
      <c r="AR141" s="13" t="n">
        <f aca="false">O141^2</f>
        <v>0.3844</v>
      </c>
      <c r="AS141" s="14" t="n">
        <f aca="false">O141^(1/2)</f>
        <v>0.787400787401181</v>
      </c>
    </row>
    <row r="142" customFormat="false" ht="14.9" hidden="false" customHeight="false" outlineLevel="0" collapsed="false">
      <c r="A142" s="16" t="n">
        <v>14</v>
      </c>
      <c r="O142" s="4" t="n">
        <f aca="false">IF(AND((A142&gt;=$D$4),(A142&lt;=$D$5)),1,IF(AND((A142&gt;$D$3),(A142&lt;$D$4)),((A142-$D$3)/($D$4-$D$3)),IF(AND((A142&gt;$D$5),(A142&lt;$D$6)),((A142-$D$6)/($D$5-$D$6)),0)))</f>
        <v>0.6</v>
      </c>
      <c r="P142" s="4" t="n">
        <f aca="false">1/(1+ABS((A142-$D$19)/$D$17)^(2*$D$18))</f>
        <v>0.143668573157284</v>
      </c>
      <c r="R142" s="4" t="n">
        <f aca="false">MAX(O142,P142)</f>
        <v>0.6</v>
      </c>
      <c r="S142" s="4" t="n">
        <f aca="false">MIN(O142,P142)</f>
        <v>0.143668573157284</v>
      </c>
      <c r="T142" s="4" t="n">
        <f aca="false">1-O142</f>
        <v>0.4</v>
      </c>
      <c r="U142" s="4" t="n">
        <f aca="false">MIN(O142,1-P142)</f>
        <v>0.6</v>
      </c>
      <c r="V142" s="11" t="n">
        <f aca="false">MAX(MIN(1-O142,P142),MIN(O142,1-P142))</f>
        <v>0.6</v>
      </c>
      <c r="W142" s="12" t="n">
        <f aca="false">MIN(O142,1-O142)</f>
        <v>0.4</v>
      </c>
      <c r="X142" s="12" t="n">
        <f aca="false">MAX(O142,1-O142)</f>
        <v>0.6</v>
      </c>
      <c r="AO142" s="13" t="n">
        <f aca="false">O142*P142</f>
        <v>0.0862011438943706</v>
      </c>
      <c r="AP142" s="13" t="n">
        <f aca="false">AO142/MAX($AO$2:$AO$202)</f>
        <v>0.0862011438943706</v>
      </c>
      <c r="AQ142" s="13" t="n">
        <f aca="false">O142+P142-O142*P142</f>
        <v>0.657467429262914</v>
      </c>
      <c r="AR142" s="13" t="n">
        <f aca="false">O142^2</f>
        <v>0.36</v>
      </c>
      <c r="AS142" s="14" t="n">
        <f aca="false">O142^(1/2)</f>
        <v>0.774596669241483</v>
      </c>
    </row>
    <row r="143" customFormat="false" ht="14.9" hidden="false" customHeight="false" outlineLevel="0" collapsed="false">
      <c r="A143" s="16" t="n">
        <v>14.1</v>
      </c>
      <c r="O143" s="4" t="n">
        <f aca="false">IF(AND((A143&gt;=$D$4),(A143&lt;=$D$5)),1,IF(AND((A143&gt;$D$3),(A143&lt;$D$4)),((A143-$D$3)/($D$4-$D$3)),IF(AND((A143&gt;$D$5),(A143&lt;$D$6)),((A143-$D$6)/($D$5-$D$6)),0)))</f>
        <v>0.58</v>
      </c>
      <c r="P143" s="4" t="n">
        <f aca="false">1/(1+ABS((A143-$D$19)/$D$17)^(2*$D$18))</f>
        <v>0.125256241072582</v>
      </c>
      <c r="R143" s="4" t="n">
        <f aca="false">MAX(O143,P143)</f>
        <v>0.58</v>
      </c>
      <c r="S143" s="4" t="n">
        <f aca="false">MIN(O143,P143)</f>
        <v>0.125256241072582</v>
      </c>
      <c r="T143" s="4" t="n">
        <f aca="false">1-O143</f>
        <v>0.42</v>
      </c>
      <c r="U143" s="4" t="n">
        <f aca="false">MIN(O143,1-P143)</f>
        <v>0.58</v>
      </c>
      <c r="V143" s="11" t="n">
        <f aca="false">MAX(MIN(1-O143,P143),MIN(O143,1-P143))</f>
        <v>0.58</v>
      </c>
      <c r="W143" s="12" t="n">
        <f aca="false">MIN(O143,1-O143)</f>
        <v>0.42</v>
      </c>
      <c r="X143" s="12" t="n">
        <f aca="false">MAX(O143,1-O143)</f>
        <v>0.58</v>
      </c>
      <c r="AO143" s="13" t="n">
        <f aca="false">O143*P143</f>
        <v>0.0726486198220977</v>
      </c>
      <c r="AP143" s="13" t="n">
        <f aca="false">AO143/MAX($AO$2:$AO$202)</f>
        <v>0.0726486198220977</v>
      </c>
      <c r="AQ143" s="13" t="n">
        <f aca="false">O143+P143-O143*P143</f>
        <v>0.632607621250485</v>
      </c>
      <c r="AR143" s="13" t="n">
        <f aca="false">O143^2</f>
        <v>0.3364</v>
      </c>
      <c r="AS143" s="14" t="n">
        <f aca="false">O143^(1/2)</f>
        <v>0.761577310586391</v>
      </c>
    </row>
    <row r="144" customFormat="false" ht="14.9" hidden="false" customHeight="false" outlineLevel="0" collapsed="false">
      <c r="A144" s="16" t="n">
        <v>14.2</v>
      </c>
      <c r="O144" s="4" t="n">
        <f aca="false">IF(AND((A144&gt;=$D$4),(A144&lt;=$D$5)),1,IF(AND((A144&gt;$D$3),(A144&lt;$D$4)),((A144-$D$3)/($D$4-$D$3)),IF(AND((A144&gt;$D$5),(A144&lt;$D$6)),((A144-$D$6)/($D$5-$D$6)),0)))</f>
        <v>0.56</v>
      </c>
      <c r="P144" s="4" t="n">
        <f aca="false">1/(1+ABS((A144-$D$19)/$D$17)^(2*$D$18))</f>
        <v>0.109202408204453</v>
      </c>
      <c r="R144" s="4" t="n">
        <f aca="false">MAX(O144,P144)</f>
        <v>0.56</v>
      </c>
      <c r="S144" s="4" t="n">
        <f aca="false">MIN(O144,P144)</f>
        <v>0.109202408204453</v>
      </c>
      <c r="T144" s="4" t="n">
        <f aca="false">1-O144</f>
        <v>0.44</v>
      </c>
      <c r="U144" s="4" t="n">
        <f aca="false">MIN(O144,1-P144)</f>
        <v>0.56</v>
      </c>
      <c r="V144" s="11" t="n">
        <f aca="false">MAX(MIN(1-O144,P144),MIN(O144,1-P144))</f>
        <v>0.56</v>
      </c>
      <c r="W144" s="12" t="n">
        <f aca="false">MIN(O144,1-O144)</f>
        <v>0.44</v>
      </c>
      <c r="X144" s="12" t="n">
        <f aca="false">MAX(O144,1-O144)</f>
        <v>0.56</v>
      </c>
      <c r="AO144" s="13" t="n">
        <f aca="false">O144*P144</f>
        <v>0.0611533485944937</v>
      </c>
      <c r="AP144" s="13" t="n">
        <f aca="false">AO144/MAX($AO$2:$AO$202)</f>
        <v>0.0611533485944937</v>
      </c>
      <c r="AQ144" s="13" t="n">
        <f aca="false">O144+P144-O144*P144</f>
        <v>0.60804905960996</v>
      </c>
      <c r="AR144" s="13" t="n">
        <f aca="false">O144^2</f>
        <v>0.3136</v>
      </c>
      <c r="AS144" s="14" t="n">
        <f aca="false">O144^(1/2)</f>
        <v>0.748331477354788</v>
      </c>
    </row>
    <row r="145" customFormat="false" ht="14.9" hidden="false" customHeight="false" outlineLevel="0" collapsed="false">
      <c r="A145" s="16" t="n">
        <v>14.3</v>
      </c>
      <c r="O145" s="4" t="n">
        <f aca="false">IF(AND((A145&gt;=$D$4),(A145&lt;=$D$5)),1,IF(AND((A145&gt;$D$3),(A145&lt;$D$4)),((A145-$D$3)/($D$4-$D$3)),IF(AND((A145&gt;$D$5),(A145&lt;$D$6)),((A145-$D$6)/($D$5-$D$6)),0)))</f>
        <v>0.54</v>
      </c>
      <c r="P145" s="4" t="n">
        <f aca="false">1/(1+ABS((A145-$D$19)/$D$17)^(2*$D$18))</f>
        <v>0.0952374165051989</v>
      </c>
      <c r="R145" s="4" t="n">
        <f aca="false">MAX(O145,P145)</f>
        <v>0.54</v>
      </c>
      <c r="S145" s="4" t="n">
        <f aca="false">MIN(O145,P145)</f>
        <v>0.0952374165051989</v>
      </c>
      <c r="T145" s="4" t="n">
        <f aca="false">1-O145</f>
        <v>0.46</v>
      </c>
      <c r="U145" s="4" t="n">
        <f aca="false">MIN(O145,1-P145)</f>
        <v>0.54</v>
      </c>
      <c r="V145" s="11" t="n">
        <f aca="false">MAX(MIN(1-O145,P145),MIN(O145,1-P145))</f>
        <v>0.54</v>
      </c>
      <c r="W145" s="12" t="n">
        <f aca="false">MIN(O145,1-O145)</f>
        <v>0.46</v>
      </c>
      <c r="X145" s="12" t="n">
        <f aca="false">MAX(O145,1-O145)</f>
        <v>0.54</v>
      </c>
      <c r="AO145" s="13" t="n">
        <f aca="false">O145*P145</f>
        <v>0.0514282049128074</v>
      </c>
      <c r="AP145" s="13" t="n">
        <f aca="false">AO145/MAX($AO$2:$AO$202)</f>
        <v>0.0514282049128074</v>
      </c>
      <c r="AQ145" s="13" t="n">
        <f aca="false">O145+P145-O145*P145</f>
        <v>0.583809211592391</v>
      </c>
      <c r="AR145" s="13" t="n">
        <f aca="false">O145^2</f>
        <v>0.2916</v>
      </c>
      <c r="AS145" s="14" t="n">
        <f aca="false">O145^(1/2)</f>
        <v>0.734846922834953</v>
      </c>
    </row>
    <row r="146" customFormat="false" ht="14.9" hidden="false" customHeight="false" outlineLevel="0" collapsed="false">
      <c r="A146" s="16" t="n">
        <v>14.4</v>
      </c>
      <c r="O146" s="4" t="n">
        <f aca="false">IF(AND((A146&gt;=$D$4),(A146&lt;=$D$5)),1,IF(AND((A146&gt;$D$3),(A146&lt;$D$4)),((A146-$D$3)/($D$4-$D$3)),IF(AND((A146&gt;$D$5),(A146&lt;$D$6)),((A146-$D$6)/($D$5-$D$6)),0)))</f>
        <v>0.52</v>
      </c>
      <c r="P146" s="4" t="n">
        <f aca="false">1/(1+ABS((A146-$D$19)/$D$17)^(2*$D$18))</f>
        <v>0.0831089131661212</v>
      </c>
      <c r="R146" s="4" t="n">
        <f aca="false">MAX(O146,P146)</f>
        <v>0.52</v>
      </c>
      <c r="S146" s="4" t="n">
        <f aca="false">MIN(O146,P146)</f>
        <v>0.0831089131661212</v>
      </c>
      <c r="T146" s="4" t="n">
        <f aca="false">1-O146</f>
        <v>0.48</v>
      </c>
      <c r="U146" s="4" t="n">
        <f aca="false">MIN(O146,1-P146)</f>
        <v>0.52</v>
      </c>
      <c r="V146" s="11" t="n">
        <f aca="false">MAX(MIN(1-O146,P146),MIN(O146,1-P146))</f>
        <v>0.52</v>
      </c>
      <c r="W146" s="12" t="n">
        <f aca="false">MIN(O146,1-O146)</f>
        <v>0.48</v>
      </c>
      <c r="X146" s="12" t="n">
        <f aca="false">MAX(O146,1-O146)</f>
        <v>0.52</v>
      </c>
      <c r="AO146" s="13" t="n">
        <f aca="false">O146*P146</f>
        <v>0.043216634846383</v>
      </c>
      <c r="AP146" s="13" t="n">
        <f aca="false">AO146/MAX($AO$2:$AO$202)</f>
        <v>0.043216634846383</v>
      </c>
      <c r="AQ146" s="13" t="n">
        <f aca="false">O146+P146-O146*P146</f>
        <v>0.559892278319738</v>
      </c>
      <c r="AR146" s="13" t="n">
        <f aca="false">O146^2</f>
        <v>0.2704</v>
      </c>
      <c r="AS146" s="14" t="n">
        <f aca="false">O146^(1/2)</f>
        <v>0.721110255092798</v>
      </c>
    </row>
    <row r="147" customFormat="false" ht="14.9" hidden="false" customHeight="false" outlineLevel="0" collapsed="false">
      <c r="A147" s="16" t="n">
        <v>14.5</v>
      </c>
      <c r="O147" s="4" t="n">
        <f aca="false">IF(AND((A147&gt;=$D$4),(A147&lt;=$D$5)),1,IF(AND((A147&gt;$D$3),(A147&lt;$D$4)),((A147-$D$3)/($D$4-$D$3)),IF(AND((A147&gt;$D$5),(A147&lt;$D$6)),((A147-$D$6)/($D$5-$D$6)),0)))</f>
        <v>0.5</v>
      </c>
      <c r="P147" s="4" t="n">
        <f aca="false">1/(1+ABS((A147-$D$19)/$D$17)^(2*$D$18))</f>
        <v>0.0725858756713366</v>
      </c>
      <c r="R147" s="4" t="n">
        <f aca="false">MAX(O147,P147)</f>
        <v>0.5</v>
      </c>
      <c r="S147" s="4" t="n">
        <f aca="false">MIN(O147,P147)</f>
        <v>0.0725858756713366</v>
      </c>
      <c r="T147" s="4" t="n">
        <f aca="false">1-O147</f>
        <v>0.5</v>
      </c>
      <c r="U147" s="4" t="n">
        <f aca="false">MIN(O147,1-P147)</f>
        <v>0.5</v>
      </c>
      <c r="V147" s="11" t="n">
        <f aca="false">MAX(MIN(1-O147,P147),MIN(O147,1-P147))</f>
        <v>0.5</v>
      </c>
      <c r="W147" s="12" t="n">
        <f aca="false">MIN(O147,1-O147)</f>
        <v>0.5</v>
      </c>
      <c r="X147" s="12" t="n">
        <f aca="false">MAX(O147,1-O147)</f>
        <v>0.5</v>
      </c>
      <c r="AO147" s="13" t="n">
        <f aca="false">O147*P147</f>
        <v>0.0362929378356683</v>
      </c>
      <c r="AP147" s="13" t="n">
        <f aca="false">AO147/MAX($AO$2:$AO$202)</f>
        <v>0.0362929378356683</v>
      </c>
      <c r="AQ147" s="13" t="n">
        <f aca="false">O147+P147-O147*P147</f>
        <v>0.536292937835668</v>
      </c>
      <c r="AR147" s="13" t="n">
        <f aca="false">O147^2</f>
        <v>0.25</v>
      </c>
      <c r="AS147" s="14" t="n">
        <f aca="false">O147^(1/2)</f>
        <v>0.707106781186548</v>
      </c>
    </row>
    <row r="148" customFormat="false" ht="14.9" hidden="false" customHeight="false" outlineLevel="0" collapsed="false">
      <c r="A148" s="16" t="n">
        <v>14.6</v>
      </c>
      <c r="O148" s="4" t="n">
        <f aca="false">IF(AND((A148&gt;=$D$4),(A148&lt;=$D$5)),1,IF(AND((A148&gt;$D$3),(A148&lt;$D$4)),((A148-$D$3)/($D$4-$D$3)),IF(AND((A148&gt;$D$5),(A148&lt;$D$6)),((A148-$D$6)/($D$5-$D$6)),0)))</f>
        <v>0.48</v>
      </c>
      <c r="P148" s="4" t="n">
        <f aca="false">1/(1+ABS((A148-$D$19)/$D$17)^(2*$D$18))</f>
        <v>0.0634602706620143</v>
      </c>
      <c r="R148" s="4" t="n">
        <f aca="false">MAX(O148,P148)</f>
        <v>0.48</v>
      </c>
      <c r="S148" s="4" t="n">
        <f aca="false">MIN(O148,P148)</f>
        <v>0.0634602706620143</v>
      </c>
      <c r="T148" s="4" t="n">
        <f aca="false">1-O148</f>
        <v>0.52</v>
      </c>
      <c r="U148" s="4" t="n">
        <f aca="false">MIN(O148,1-P148)</f>
        <v>0.48</v>
      </c>
      <c r="V148" s="11" t="n">
        <f aca="false">MAX(MIN(1-O148,P148),MIN(O148,1-P148))</f>
        <v>0.48</v>
      </c>
      <c r="W148" s="12" t="n">
        <f aca="false">MIN(O148,1-O148)</f>
        <v>0.48</v>
      </c>
      <c r="X148" s="12" t="n">
        <f aca="false">MAX(O148,1-O148)</f>
        <v>0.52</v>
      </c>
      <c r="AO148" s="13" t="n">
        <f aca="false">O148*P148</f>
        <v>0.0304609299177669</v>
      </c>
      <c r="AP148" s="13" t="n">
        <f aca="false">AO148/MAX($AO$2:$AO$202)</f>
        <v>0.0304609299177669</v>
      </c>
      <c r="AQ148" s="13" t="n">
        <f aca="false">O148+P148-O148*P148</f>
        <v>0.512999340744248</v>
      </c>
      <c r="AR148" s="13" t="n">
        <f aca="false">O148^2</f>
        <v>0.2304</v>
      </c>
      <c r="AS148" s="14" t="n">
        <f aca="false">O148^(1/2)</f>
        <v>0.692820323027551</v>
      </c>
    </row>
    <row r="149" customFormat="false" ht="14.9" hidden="false" customHeight="false" outlineLevel="0" collapsed="false">
      <c r="A149" s="16" t="n">
        <v>14.7</v>
      </c>
      <c r="O149" s="4" t="n">
        <f aca="false">IF(AND((A149&gt;=$D$4),(A149&lt;=$D$5)),1,IF(AND((A149&gt;$D$3),(A149&lt;$D$4)),((A149-$D$3)/($D$4-$D$3)),IF(AND((A149&gt;$D$5),(A149&lt;$D$6)),((A149-$D$6)/($D$5-$D$6)),0)))</f>
        <v>0.46</v>
      </c>
      <c r="P149" s="4" t="n">
        <f aca="false">1/(1+ABS((A149-$D$19)/$D$17)^(2*$D$18))</f>
        <v>0.055547099935787</v>
      </c>
      <c r="R149" s="4" t="n">
        <f aca="false">MAX(O149,P149)</f>
        <v>0.46</v>
      </c>
      <c r="S149" s="4" t="n">
        <f aca="false">MIN(O149,P149)</f>
        <v>0.055547099935787</v>
      </c>
      <c r="T149" s="4" t="n">
        <f aca="false">1-O149</f>
        <v>0.54</v>
      </c>
      <c r="U149" s="4" t="n">
        <f aca="false">MIN(O149,1-P149)</f>
        <v>0.46</v>
      </c>
      <c r="V149" s="11" t="n">
        <f aca="false">MAX(MIN(1-O149,P149),MIN(O149,1-P149))</f>
        <v>0.46</v>
      </c>
      <c r="W149" s="12" t="n">
        <f aca="false">MIN(O149,1-O149)</f>
        <v>0.46</v>
      </c>
      <c r="X149" s="12" t="n">
        <f aca="false">MAX(O149,1-O149)</f>
        <v>0.54</v>
      </c>
      <c r="AO149" s="13" t="n">
        <f aca="false">O149*P149</f>
        <v>0.025551665970462</v>
      </c>
      <c r="AP149" s="13" t="n">
        <f aca="false">AO149/MAX($AO$2:$AO$202)</f>
        <v>0.025551665970462</v>
      </c>
      <c r="AQ149" s="13" t="n">
        <f aca="false">O149+P149-O149*P149</f>
        <v>0.489995433965325</v>
      </c>
      <c r="AR149" s="13" t="n">
        <f aca="false">O149^2</f>
        <v>0.2116</v>
      </c>
      <c r="AS149" s="14" t="n">
        <f aca="false">O149^(1/2)</f>
        <v>0.678232998312527</v>
      </c>
    </row>
    <row r="150" customFormat="false" ht="14.9" hidden="false" customHeight="false" outlineLevel="0" collapsed="false">
      <c r="A150" s="16" t="n">
        <v>14.8</v>
      </c>
      <c r="O150" s="4" t="n">
        <f aca="false">IF(AND((A150&gt;=$D$4),(A150&lt;=$D$5)),1,IF(AND((A150&gt;$D$3),(A150&lt;$D$4)),((A150-$D$3)/($D$4-$D$3)),IF(AND((A150&gt;$D$5),(A150&lt;$D$6)),((A150-$D$6)/($D$5-$D$6)),0)))</f>
        <v>0.44</v>
      </c>
      <c r="P150" s="4" t="n">
        <f aca="false">1/(1+ABS((A150-$D$19)/$D$17)^(2*$D$18))</f>
        <v>0.0486834166194049</v>
      </c>
      <c r="R150" s="4" t="n">
        <f aca="false">MAX(O150,P150)</f>
        <v>0.44</v>
      </c>
      <c r="S150" s="4" t="n">
        <f aca="false">MIN(O150,P150)</f>
        <v>0.0486834166194049</v>
      </c>
      <c r="T150" s="4" t="n">
        <f aca="false">1-O150</f>
        <v>0.56</v>
      </c>
      <c r="U150" s="4" t="n">
        <f aca="false">MIN(O150,1-P150)</f>
        <v>0.44</v>
      </c>
      <c r="V150" s="11" t="n">
        <f aca="false">MAX(MIN(1-O150,P150),MIN(O150,1-P150))</f>
        <v>0.44</v>
      </c>
      <c r="W150" s="12" t="n">
        <f aca="false">MIN(O150,1-O150)</f>
        <v>0.44</v>
      </c>
      <c r="X150" s="12" t="n">
        <f aca="false">MAX(O150,1-O150)</f>
        <v>0.56</v>
      </c>
      <c r="AO150" s="13" t="n">
        <f aca="false">O150*P150</f>
        <v>0.0214207033125381</v>
      </c>
      <c r="AP150" s="13" t="n">
        <f aca="false">AO150/MAX($AO$2:$AO$202)</f>
        <v>0.0214207033125381</v>
      </c>
      <c r="AQ150" s="13" t="n">
        <f aca="false">O150+P150-O150*P150</f>
        <v>0.467262713306867</v>
      </c>
      <c r="AR150" s="13" t="n">
        <f aca="false">O150^2</f>
        <v>0.1936</v>
      </c>
      <c r="AS150" s="14" t="n">
        <f aca="false">O150^(1/2)</f>
        <v>0.66332495807108</v>
      </c>
    </row>
    <row r="151" customFormat="false" ht="14.9" hidden="false" customHeight="false" outlineLevel="0" collapsed="false">
      <c r="A151" s="16" t="n">
        <v>14.9</v>
      </c>
      <c r="O151" s="4" t="n">
        <f aca="false">IF(AND((A151&gt;=$D$4),(A151&lt;=$D$5)),1,IF(AND((A151&gt;$D$3),(A151&lt;$D$4)),((A151-$D$3)/($D$4-$D$3)),IF(AND((A151&gt;$D$5),(A151&lt;$D$6)),((A151-$D$6)/($D$5-$D$6)),0)))</f>
        <v>0.42</v>
      </c>
      <c r="P151" s="4" t="n">
        <f aca="false">1/(1+ABS((A151-$D$19)/$D$17)^(2*$D$18))</f>
        <v>0.0427267406854035</v>
      </c>
      <c r="R151" s="4" t="n">
        <f aca="false">MAX(O151,P151)</f>
        <v>0.42</v>
      </c>
      <c r="S151" s="4" t="n">
        <f aca="false">MIN(O151,P151)</f>
        <v>0.0427267406854035</v>
      </c>
      <c r="T151" s="4" t="n">
        <f aca="false">1-O151</f>
        <v>0.58</v>
      </c>
      <c r="U151" s="4" t="n">
        <f aca="false">MIN(O151,1-P151)</f>
        <v>0.42</v>
      </c>
      <c r="V151" s="11" t="n">
        <f aca="false">MAX(MIN(1-O151,P151),MIN(O151,1-P151))</f>
        <v>0.42</v>
      </c>
      <c r="W151" s="12" t="n">
        <f aca="false">MIN(O151,1-O151)</f>
        <v>0.42</v>
      </c>
      <c r="X151" s="12" t="n">
        <f aca="false">MAX(O151,1-O151)</f>
        <v>0.58</v>
      </c>
      <c r="AO151" s="13" t="n">
        <f aca="false">O151*P151</f>
        <v>0.0179452310878695</v>
      </c>
      <c r="AP151" s="13" t="n">
        <f aca="false">AO151/MAX($AO$2:$AO$202)</f>
        <v>0.0179452310878695</v>
      </c>
      <c r="AQ151" s="13" t="n">
        <f aca="false">O151+P151-O151*P151</f>
        <v>0.444781509597534</v>
      </c>
      <c r="AR151" s="13" t="n">
        <f aca="false">O151^2</f>
        <v>0.1764</v>
      </c>
      <c r="AS151" s="14" t="n">
        <f aca="false">O151^(1/2)</f>
        <v>0.648074069840786</v>
      </c>
    </row>
    <row r="152" customFormat="false" ht="14.9" hidden="false" customHeight="false" outlineLevel="0" collapsed="false">
      <c r="A152" s="16" t="n">
        <v>15</v>
      </c>
      <c r="O152" s="4" t="n">
        <f aca="false">IF(AND((A152&gt;=$D$4),(A152&lt;=$D$5)),1,IF(AND((A152&gt;$D$3),(A152&lt;$D$4)),((A152-$D$3)/($D$4-$D$3)),IF(AND((A152&gt;$D$5),(A152&lt;$D$6)),((A152-$D$6)/($D$5-$D$6)),0)))</f>
        <v>0.4</v>
      </c>
      <c r="P152" s="4" t="n">
        <f aca="false">1/(1+ABS((A152-$D$19)/$D$17)^(2*$D$18))</f>
        <v>0.0375531758838199</v>
      </c>
      <c r="R152" s="4" t="n">
        <f aca="false">MAX(O152,P152)</f>
        <v>0.4</v>
      </c>
      <c r="S152" s="4" t="n">
        <f aca="false">MIN(O152,P152)</f>
        <v>0.0375531758838199</v>
      </c>
      <c r="T152" s="4" t="n">
        <f aca="false">1-O152</f>
        <v>0.6</v>
      </c>
      <c r="U152" s="4" t="n">
        <f aca="false">MIN(O152,1-P152)</f>
        <v>0.4</v>
      </c>
      <c r="V152" s="11" t="n">
        <f aca="false">MAX(MIN(1-O152,P152),MIN(O152,1-P152))</f>
        <v>0.4</v>
      </c>
      <c r="W152" s="12" t="n">
        <f aca="false">MIN(O152,1-O152)</f>
        <v>0.4</v>
      </c>
      <c r="X152" s="12" t="n">
        <f aca="false">MAX(O152,1-O152)</f>
        <v>0.6</v>
      </c>
      <c r="AO152" s="13" t="n">
        <f aca="false">O152*P152</f>
        <v>0.0150212703535279</v>
      </c>
      <c r="AP152" s="13" t="n">
        <f aca="false">AO152/MAX($AO$2:$AO$202)</f>
        <v>0.0150212703535279</v>
      </c>
      <c r="AQ152" s="13" t="n">
        <f aca="false">O152+P152-O152*P152</f>
        <v>0.422531905530292</v>
      </c>
      <c r="AR152" s="13" t="n">
        <f aca="false">O152^2</f>
        <v>0.16</v>
      </c>
      <c r="AS152" s="14" t="n">
        <f aca="false">O152^(1/2)</f>
        <v>0.632455532033676</v>
      </c>
    </row>
    <row r="153" customFormat="false" ht="14.9" hidden="false" customHeight="false" outlineLevel="0" collapsed="false">
      <c r="A153" s="16" t="n">
        <v>15.1</v>
      </c>
      <c r="O153" s="4" t="n">
        <f aca="false">IF(AND((A153&gt;=$D$4),(A153&lt;=$D$5)),1,IF(AND((A153&gt;$D$3),(A153&lt;$D$4)),((A153-$D$3)/($D$4-$D$3)),IF(AND((A153&gt;$D$5),(A153&lt;$D$6)),((A153-$D$6)/($D$5-$D$6)),0)))</f>
        <v>0.38</v>
      </c>
      <c r="P153" s="4" t="n">
        <f aca="false">1/(1+ABS((A153-$D$19)/$D$17)^(2*$D$18))</f>
        <v>0.0330554313551955</v>
      </c>
      <c r="R153" s="4" t="n">
        <f aca="false">MAX(O153,P153)</f>
        <v>0.38</v>
      </c>
      <c r="S153" s="4" t="n">
        <f aca="false">MIN(O153,P153)</f>
        <v>0.0330554313551955</v>
      </c>
      <c r="T153" s="4" t="n">
        <f aca="false">1-O153</f>
        <v>0.62</v>
      </c>
      <c r="U153" s="4" t="n">
        <f aca="false">MIN(O153,1-P153)</f>
        <v>0.38</v>
      </c>
      <c r="V153" s="11" t="n">
        <f aca="false">MAX(MIN(1-O153,P153),MIN(O153,1-P153))</f>
        <v>0.38</v>
      </c>
      <c r="W153" s="12" t="n">
        <f aca="false">MIN(O153,1-O153)</f>
        <v>0.38</v>
      </c>
      <c r="X153" s="12" t="n">
        <f aca="false">MAX(O153,1-O153)</f>
        <v>0.62</v>
      </c>
      <c r="AO153" s="13" t="n">
        <f aca="false">O153*P153</f>
        <v>0.0125610639149743</v>
      </c>
      <c r="AP153" s="13" t="n">
        <f aca="false">AO153/MAX($AO$2:$AO$202)</f>
        <v>0.0125610639149743</v>
      </c>
      <c r="AQ153" s="13" t="n">
        <f aca="false">O153+P153-O153*P153</f>
        <v>0.400494367440221</v>
      </c>
      <c r="AR153" s="13" t="n">
        <f aca="false">O153^2</f>
        <v>0.1444</v>
      </c>
      <c r="AS153" s="14" t="n">
        <f aca="false">O153^(1/2)</f>
        <v>0.616441400296898</v>
      </c>
    </row>
    <row r="154" customFormat="false" ht="14.9" hidden="false" customHeight="false" outlineLevel="0" collapsed="false">
      <c r="A154" s="16" t="n">
        <v>15.2</v>
      </c>
      <c r="O154" s="4" t="n">
        <f aca="false">IF(AND((A154&gt;=$D$4),(A154&lt;=$D$5)),1,IF(AND((A154&gt;$D$3),(A154&lt;$D$4)),((A154-$D$3)/($D$4-$D$3)),IF(AND((A154&gt;$D$5),(A154&lt;$D$6)),((A154-$D$6)/($D$5-$D$6)),0)))</f>
        <v>0.36</v>
      </c>
      <c r="P154" s="4" t="n">
        <f aca="false">1/(1+ABS((A154-$D$19)/$D$17)^(2*$D$18))</f>
        <v>0.029140877833622</v>
      </c>
      <c r="R154" s="4" t="n">
        <f aca="false">MAX(O154,P154)</f>
        <v>0.36</v>
      </c>
      <c r="S154" s="4" t="n">
        <f aca="false">MIN(O154,P154)</f>
        <v>0.029140877833622</v>
      </c>
      <c r="T154" s="4" t="n">
        <f aca="false">1-O154</f>
        <v>0.64</v>
      </c>
      <c r="U154" s="4" t="n">
        <f aca="false">MIN(O154,1-P154)</f>
        <v>0.36</v>
      </c>
      <c r="V154" s="11" t="n">
        <f aca="false">MAX(MIN(1-O154,P154),MIN(O154,1-P154))</f>
        <v>0.36</v>
      </c>
      <c r="W154" s="12" t="n">
        <f aca="false">MIN(O154,1-O154)</f>
        <v>0.36</v>
      </c>
      <c r="X154" s="12" t="n">
        <f aca="false">MAX(O154,1-O154)</f>
        <v>0.64</v>
      </c>
      <c r="AO154" s="13" t="n">
        <f aca="false">O154*P154</f>
        <v>0.0104907160201039</v>
      </c>
      <c r="AP154" s="13" t="n">
        <f aca="false">AO154/MAX($AO$2:$AO$202)</f>
        <v>0.0104907160201039</v>
      </c>
      <c r="AQ154" s="13" t="n">
        <f aca="false">O154+P154-O154*P154</f>
        <v>0.378650161813518</v>
      </c>
      <c r="AR154" s="13" t="n">
        <f aca="false">O154^2</f>
        <v>0.1296</v>
      </c>
      <c r="AS154" s="14" t="n">
        <f aca="false">O154^(1/2)</f>
        <v>0.6</v>
      </c>
    </row>
    <row r="155" customFormat="false" ht="14.9" hidden="false" customHeight="false" outlineLevel="0" collapsed="false">
      <c r="A155" s="16" t="n">
        <v>15.3</v>
      </c>
      <c r="O155" s="4" t="n">
        <f aca="false">IF(AND((A155&gt;=$D$4),(A155&lt;=$D$5)),1,IF(AND((A155&gt;$D$3),(A155&lt;$D$4)),((A155-$D$3)/($D$4-$D$3)),IF(AND((A155&gt;$D$5),(A155&lt;$D$6)),((A155-$D$6)/($D$5-$D$6)),0)))</f>
        <v>0.34</v>
      </c>
      <c r="P155" s="4" t="n">
        <f aca="false">1/(1+ABS((A155-$D$19)/$D$17)^(2*$D$18))</f>
        <v>0.0257297159339666</v>
      </c>
      <c r="R155" s="4" t="n">
        <f aca="false">MAX(O155,P155)</f>
        <v>0.34</v>
      </c>
      <c r="S155" s="4" t="n">
        <f aca="false">MIN(O155,P155)</f>
        <v>0.0257297159339666</v>
      </c>
      <c r="T155" s="4" t="n">
        <f aca="false">1-O155</f>
        <v>0.66</v>
      </c>
      <c r="U155" s="4" t="n">
        <f aca="false">MIN(O155,1-P155)</f>
        <v>0.34</v>
      </c>
      <c r="V155" s="11" t="n">
        <f aca="false">MAX(MIN(1-O155,P155),MIN(O155,1-P155))</f>
        <v>0.34</v>
      </c>
      <c r="W155" s="12" t="n">
        <f aca="false">MIN(O155,1-O155)</f>
        <v>0.34</v>
      </c>
      <c r="X155" s="12" t="n">
        <f aca="false">MAX(O155,1-O155)</f>
        <v>0.66</v>
      </c>
      <c r="AO155" s="13" t="n">
        <f aca="false">O155*P155</f>
        <v>0.00874810341754864</v>
      </c>
      <c r="AP155" s="13" t="n">
        <f aca="false">AO155/MAX($AO$2:$AO$202)</f>
        <v>0.00874810341754864</v>
      </c>
      <c r="AQ155" s="13" t="n">
        <f aca="false">O155+P155-O155*P155</f>
        <v>0.356981612516418</v>
      </c>
      <c r="AR155" s="13" t="n">
        <f aca="false">O155^2</f>
        <v>0.1156</v>
      </c>
      <c r="AS155" s="14" t="n">
        <f aca="false">O155^(1/2)</f>
        <v>0.58309518948453</v>
      </c>
    </row>
    <row r="156" customFormat="false" ht="14.9" hidden="false" customHeight="false" outlineLevel="0" collapsed="false">
      <c r="A156" s="16" t="n">
        <v>15.4</v>
      </c>
      <c r="O156" s="4" t="n">
        <f aca="false">IF(AND((A156&gt;=$D$4),(A156&lt;=$D$5)),1,IF(AND((A156&gt;$D$3),(A156&lt;$D$4)),((A156-$D$3)/($D$4-$D$3)),IF(AND((A156&gt;$D$5),(A156&lt;$D$6)),((A156-$D$6)/($D$5-$D$6)),0)))</f>
        <v>0.32</v>
      </c>
      <c r="P156" s="4" t="n">
        <f aca="false">1/(1+ABS((A156-$D$19)/$D$17)^(2*$D$18))</f>
        <v>0.0227532978666333</v>
      </c>
      <c r="R156" s="4" t="n">
        <f aca="false">MAX(O156,P156)</f>
        <v>0.32</v>
      </c>
      <c r="S156" s="4" t="n">
        <f aca="false">MIN(O156,P156)</f>
        <v>0.0227532978666333</v>
      </c>
      <c r="T156" s="4" t="n">
        <f aca="false">1-O156</f>
        <v>0.68</v>
      </c>
      <c r="U156" s="4" t="n">
        <f aca="false">MIN(O156,1-P156)</f>
        <v>0.32</v>
      </c>
      <c r="V156" s="11" t="n">
        <f aca="false">MAX(MIN(1-O156,P156),MIN(O156,1-P156))</f>
        <v>0.32</v>
      </c>
      <c r="W156" s="12" t="n">
        <f aca="false">MIN(O156,1-O156)</f>
        <v>0.32</v>
      </c>
      <c r="X156" s="12" t="n">
        <f aca="false">MAX(O156,1-O156)</f>
        <v>0.68</v>
      </c>
      <c r="AO156" s="13" t="n">
        <f aca="false">O156*P156</f>
        <v>0.00728105531732266</v>
      </c>
      <c r="AP156" s="13" t="n">
        <f aca="false">AO156/MAX($AO$2:$AO$202)</f>
        <v>0.00728105531732266</v>
      </c>
      <c r="AQ156" s="13" t="n">
        <f aca="false">O156+P156-O156*P156</f>
        <v>0.335472242549311</v>
      </c>
      <c r="AR156" s="13" t="n">
        <f aca="false">O156^2</f>
        <v>0.1024</v>
      </c>
      <c r="AS156" s="14" t="n">
        <f aca="false">O156^(1/2)</f>
        <v>0.565685424949238</v>
      </c>
    </row>
    <row r="157" customFormat="false" ht="14.9" hidden="false" customHeight="false" outlineLevel="0" collapsed="false">
      <c r="A157" s="16" t="n">
        <v>15.5</v>
      </c>
      <c r="O157" s="4" t="n">
        <f aca="false">IF(AND((A157&gt;=$D$4),(A157&lt;=$D$5)),1,IF(AND((A157&gt;$D$3),(A157&lt;$D$4)),((A157-$D$3)/($D$4-$D$3)),IF(AND((A157&gt;$D$5),(A157&lt;$D$6)),((A157-$D$6)/($D$5-$D$6)),0)))</f>
        <v>0.3</v>
      </c>
      <c r="P157" s="4" t="n">
        <f aca="false">1/(1+ABS((A157-$D$19)/$D$17)^(2*$D$18))</f>
        <v>0.0201526198782655</v>
      </c>
      <c r="R157" s="4" t="n">
        <f aca="false">MAX(O157,P157)</f>
        <v>0.3</v>
      </c>
      <c r="S157" s="4" t="n">
        <f aca="false">MIN(O157,P157)</f>
        <v>0.0201526198782655</v>
      </c>
      <c r="T157" s="4" t="n">
        <f aca="false">1-O157</f>
        <v>0.7</v>
      </c>
      <c r="U157" s="4" t="n">
        <f aca="false">MIN(O157,1-P157)</f>
        <v>0.3</v>
      </c>
      <c r="V157" s="11" t="n">
        <f aca="false">MAX(MIN(1-O157,P157),MIN(O157,1-P157))</f>
        <v>0.3</v>
      </c>
      <c r="W157" s="12" t="n">
        <f aca="false">MIN(O157,1-O157)</f>
        <v>0.3</v>
      </c>
      <c r="X157" s="12" t="n">
        <f aca="false">MAX(O157,1-O157)</f>
        <v>0.7</v>
      </c>
      <c r="AO157" s="13" t="n">
        <f aca="false">O157*P157</f>
        <v>0.00604578596347965</v>
      </c>
      <c r="AP157" s="13" t="n">
        <f aca="false">AO157/MAX($AO$2:$AO$202)</f>
        <v>0.00604578596347965</v>
      </c>
      <c r="AQ157" s="13" t="n">
        <f aca="false">O157+P157-O157*P157</f>
        <v>0.314106833914786</v>
      </c>
      <c r="AR157" s="13" t="n">
        <f aca="false">O157^2</f>
        <v>0.09</v>
      </c>
      <c r="AS157" s="14" t="n">
        <f aca="false">O157^(1/2)</f>
        <v>0.547722557505166</v>
      </c>
    </row>
    <row r="158" customFormat="false" ht="14.9" hidden="false" customHeight="false" outlineLevel="0" collapsed="false">
      <c r="A158" s="16" t="n">
        <v>15.6</v>
      </c>
      <c r="O158" s="4" t="n">
        <f aca="false">IF(AND((A158&gt;=$D$4),(A158&lt;=$D$5)),1,IF(AND((A158&gt;$D$3),(A158&lt;$D$4)),((A158-$D$3)/($D$4-$D$3)),IF(AND((A158&gt;$D$5),(A158&lt;$D$6)),((A158-$D$6)/($D$5-$D$6)),0)))</f>
        <v>0.28</v>
      </c>
      <c r="P158" s="4" t="n">
        <f aca="false">1/(1+ABS((A158-$D$19)/$D$17)^(2*$D$18))</f>
        <v>0.017876987382552</v>
      </c>
      <c r="R158" s="4" t="n">
        <f aca="false">MAX(O158,P158)</f>
        <v>0.28</v>
      </c>
      <c r="S158" s="4" t="n">
        <f aca="false">MIN(O158,P158)</f>
        <v>0.017876987382552</v>
      </c>
      <c r="T158" s="4" t="n">
        <f aca="false">1-O158</f>
        <v>0.72</v>
      </c>
      <c r="U158" s="4" t="n">
        <f aca="false">MIN(O158,1-P158)</f>
        <v>0.28</v>
      </c>
      <c r="V158" s="11" t="n">
        <f aca="false">MAX(MIN(1-O158,P158),MIN(O158,1-P158))</f>
        <v>0.28</v>
      </c>
      <c r="W158" s="12" t="n">
        <f aca="false">MIN(O158,1-O158)</f>
        <v>0.28</v>
      </c>
      <c r="X158" s="12" t="n">
        <f aca="false">MAX(O158,1-O158)</f>
        <v>0.72</v>
      </c>
      <c r="AO158" s="13" t="n">
        <f aca="false">O158*P158</f>
        <v>0.00500555646711455</v>
      </c>
      <c r="AP158" s="13" t="n">
        <f aca="false">AO158/MAX($AO$2:$AO$202)</f>
        <v>0.00500555646711455</v>
      </c>
      <c r="AQ158" s="13" t="n">
        <f aca="false">O158+P158-O158*P158</f>
        <v>0.292871430915438</v>
      </c>
      <c r="AR158" s="13" t="n">
        <f aca="false">O158^2</f>
        <v>0.0784</v>
      </c>
      <c r="AS158" s="14" t="n">
        <f aca="false">O158^(1/2)</f>
        <v>0.529150262212918</v>
      </c>
    </row>
    <row r="159" customFormat="false" ht="14.9" hidden="false" customHeight="false" outlineLevel="0" collapsed="false">
      <c r="A159" s="16" t="n">
        <v>15.7</v>
      </c>
      <c r="O159" s="4" t="n">
        <f aca="false">IF(AND((A159&gt;=$D$4),(A159&lt;=$D$5)),1,IF(AND((A159&gt;$D$3),(A159&lt;$D$4)),((A159-$D$3)/($D$4-$D$3)),IF(AND((A159&gt;$D$5),(A159&lt;$D$6)),((A159-$D$6)/($D$5-$D$6)),0)))</f>
        <v>0.26</v>
      </c>
      <c r="P159" s="4" t="n">
        <f aca="false">1/(1+ABS((A159-$D$19)/$D$17)^(2*$D$18))</f>
        <v>0.0158828454964986</v>
      </c>
      <c r="R159" s="4" t="n">
        <f aca="false">MAX(O159,P159)</f>
        <v>0.26</v>
      </c>
      <c r="S159" s="4" t="n">
        <f aca="false">MIN(O159,P159)</f>
        <v>0.0158828454964986</v>
      </c>
      <c r="T159" s="4" t="n">
        <f aca="false">1-O159</f>
        <v>0.74</v>
      </c>
      <c r="U159" s="4" t="n">
        <f aca="false">MIN(O159,1-P159)</f>
        <v>0.26</v>
      </c>
      <c r="V159" s="11" t="n">
        <f aca="false">MAX(MIN(1-O159,P159),MIN(O159,1-P159))</f>
        <v>0.26</v>
      </c>
      <c r="W159" s="12" t="n">
        <f aca="false">MIN(O159,1-O159)</f>
        <v>0.26</v>
      </c>
      <c r="X159" s="12" t="n">
        <f aca="false">MAX(O159,1-O159)</f>
        <v>0.74</v>
      </c>
      <c r="AO159" s="13" t="n">
        <f aca="false">O159*P159</f>
        <v>0.00412953982908965</v>
      </c>
      <c r="AP159" s="13" t="n">
        <f aca="false">AO159/MAX($AO$2:$AO$202)</f>
        <v>0.00412953982908965</v>
      </c>
      <c r="AQ159" s="13" t="n">
        <f aca="false">O159+P159-O159*P159</f>
        <v>0.271753305667409</v>
      </c>
      <c r="AR159" s="13" t="n">
        <f aca="false">O159^2</f>
        <v>0.0676000000000001</v>
      </c>
      <c r="AS159" s="14" t="n">
        <f aca="false">O159^(1/2)</f>
        <v>0.509901951359279</v>
      </c>
    </row>
    <row r="160" customFormat="false" ht="14.9" hidden="false" customHeight="false" outlineLevel="0" collapsed="false">
      <c r="A160" s="16" t="n">
        <v>15.8</v>
      </c>
      <c r="O160" s="4" t="n">
        <f aca="false">IF(AND((A160&gt;=$D$4),(A160&lt;=$D$5)),1,IF(AND((A160&gt;$D$3),(A160&lt;$D$4)),((A160-$D$3)/($D$4-$D$3)),IF(AND((A160&gt;$D$5),(A160&lt;$D$6)),((A160-$D$6)/($D$5-$D$6)),0)))</f>
        <v>0.24</v>
      </c>
      <c r="P160" s="4" t="n">
        <f aca="false">1/(1+ABS((A160-$D$19)/$D$17)^(2*$D$18))</f>
        <v>0.0141327625817918</v>
      </c>
      <c r="R160" s="4" t="n">
        <f aca="false">MAX(O160,P160)</f>
        <v>0.24</v>
      </c>
      <c r="S160" s="4" t="n">
        <f aca="false">MIN(O160,P160)</f>
        <v>0.0141327625817918</v>
      </c>
      <c r="T160" s="4" t="n">
        <f aca="false">1-O160</f>
        <v>0.76</v>
      </c>
      <c r="U160" s="4" t="n">
        <f aca="false">MIN(O160,1-P160)</f>
        <v>0.24</v>
      </c>
      <c r="V160" s="11" t="n">
        <f aca="false">MAX(MIN(1-O160,P160),MIN(O160,1-P160))</f>
        <v>0.24</v>
      </c>
      <c r="W160" s="12" t="n">
        <f aca="false">MIN(O160,1-O160)</f>
        <v>0.24</v>
      </c>
      <c r="X160" s="12" t="n">
        <f aca="false">MAX(O160,1-O160)</f>
        <v>0.76</v>
      </c>
      <c r="AO160" s="13" t="n">
        <f aca="false">O160*P160</f>
        <v>0.00339186301963004</v>
      </c>
      <c r="AP160" s="13" t="n">
        <f aca="false">AO160/MAX($AO$2:$AO$202)</f>
        <v>0.00339186301963004</v>
      </c>
      <c r="AQ160" s="13" t="n">
        <f aca="false">O160+P160-O160*P160</f>
        <v>0.250740899562162</v>
      </c>
      <c r="AR160" s="13" t="n">
        <f aca="false">O160^2</f>
        <v>0.0575999999999999</v>
      </c>
      <c r="AS160" s="14" t="n">
        <f aca="false">O160^(1/2)</f>
        <v>0.489897948556636</v>
      </c>
    </row>
    <row r="161" customFormat="false" ht="14.9" hidden="false" customHeight="false" outlineLevel="0" collapsed="false">
      <c r="A161" s="16" t="n">
        <v>15.9</v>
      </c>
      <c r="O161" s="4" t="n">
        <f aca="false">IF(AND((A161&gt;=$D$4),(A161&lt;=$D$5)),1,IF(AND((A161&gt;$D$3),(A161&lt;$D$4)),((A161-$D$3)/($D$4-$D$3)),IF(AND((A161&gt;$D$5),(A161&lt;$D$6)),((A161-$D$6)/($D$5-$D$6)),0)))</f>
        <v>0.22</v>
      </c>
      <c r="P161" s="4" t="n">
        <f aca="false">1/(1+ABS((A161-$D$19)/$D$17)^(2*$D$18))</f>
        <v>0.0125945519995307</v>
      </c>
      <c r="R161" s="4" t="n">
        <f aca="false">MAX(O161,P161)</f>
        <v>0.22</v>
      </c>
      <c r="S161" s="4" t="n">
        <f aca="false">MIN(O161,P161)</f>
        <v>0.0125945519995307</v>
      </c>
      <c r="T161" s="4" t="n">
        <f aca="false">1-O161</f>
        <v>0.78</v>
      </c>
      <c r="U161" s="4" t="n">
        <f aca="false">MIN(O161,1-P161)</f>
        <v>0.22</v>
      </c>
      <c r="V161" s="11" t="n">
        <f aca="false">MAX(MIN(1-O161,P161),MIN(O161,1-P161))</f>
        <v>0.22</v>
      </c>
      <c r="W161" s="12" t="n">
        <f aca="false">MIN(O161,1-O161)</f>
        <v>0.22</v>
      </c>
      <c r="X161" s="12" t="n">
        <f aca="false">MAX(O161,1-O161)</f>
        <v>0.78</v>
      </c>
      <c r="AO161" s="13" t="n">
        <f aca="false">O161*P161</f>
        <v>0.00277080143989676</v>
      </c>
      <c r="AP161" s="13" t="n">
        <f aca="false">AO161/MAX($AO$2:$AO$202)</f>
        <v>0.00277080143989676</v>
      </c>
      <c r="AQ161" s="13" t="n">
        <f aca="false">O161+P161-O161*P161</f>
        <v>0.229823750559634</v>
      </c>
      <c r="AR161" s="13" t="n">
        <f aca="false">O161^2</f>
        <v>0.0484</v>
      </c>
      <c r="AS161" s="14" t="n">
        <f aca="false">O161^(1/2)</f>
        <v>0.469041575982343</v>
      </c>
    </row>
    <row r="162" customFormat="false" ht="14.9" hidden="false" customHeight="false" outlineLevel="0" collapsed="false">
      <c r="A162" s="16" t="n">
        <v>16</v>
      </c>
      <c r="O162" s="4" t="n">
        <f aca="false">IF(AND((A162&gt;=$D$4),(A162&lt;=$D$5)),1,IF(AND((A162&gt;$D$3),(A162&lt;$D$4)),((A162-$D$3)/($D$4-$D$3)),IF(AND((A162&gt;$D$5),(A162&lt;$D$6)),((A162-$D$6)/($D$5-$D$6)),0)))</f>
        <v>0.2</v>
      </c>
      <c r="P162" s="4" t="n">
        <f aca="false">1/(1+ABS((A162-$D$19)/$D$17)^(2*$D$18))</f>
        <v>0.0112405166287986</v>
      </c>
      <c r="R162" s="4" t="n">
        <f aca="false">MAX(O162,P162)</f>
        <v>0.2</v>
      </c>
      <c r="S162" s="4" t="n">
        <f aca="false">MIN(O162,P162)</f>
        <v>0.0112405166287986</v>
      </c>
      <c r="T162" s="4" t="n">
        <f aca="false">1-O162</f>
        <v>0.8</v>
      </c>
      <c r="U162" s="4" t="n">
        <f aca="false">MIN(O162,1-P162)</f>
        <v>0.2</v>
      </c>
      <c r="V162" s="11" t="n">
        <f aca="false">MAX(MIN(1-O162,P162),MIN(O162,1-P162))</f>
        <v>0.2</v>
      </c>
      <c r="W162" s="12" t="n">
        <f aca="false">MIN(O162,1-O162)</f>
        <v>0.2</v>
      </c>
      <c r="X162" s="12" t="n">
        <f aca="false">MAX(O162,1-O162)</f>
        <v>0.8</v>
      </c>
      <c r="AO162" s="13" t="n">
        <f aca="false">O162*P162</f>
        <v>0.00224810332575973</v>
      </c>
      <c r="AP162" s="13" t="n">
        <f aca="false">AO162/MAX($AO$2:$AO$202)</f>
        <v>0.00224810332575973</v>
      </c>
      <c r="AQ162" s="13" t="n">
        <f aca="false">O162+P162-O162*P162</f>
        <v>0.208992413303039</v>
      </c>
      <c r="AR162" s="13" t="n">
        <f aca="false">O162^2</f>
        <v>0.04</v>
      </c>
      <c r="AS162" s="14" t="n">
        <f aca="false">O162^(1/2)</f>
        <v>0.447213595499958</v>
      </c>
    </row>
    <row r="163" customFormat="false" ht="14.9" hidden="false" customHeight="false" outlineLevel="0" collapsed="false">
      <c r="A163" s="16" t="n">
        <v>16.1</v>
      </c>
      <c r="O163" s="4" t="n">
        <f aca="false">IF(AND((A163&gt;=$D$4),(A163&lt;=$D$5)),1,IF(AND((A163&gt;$D$3),(A163&lt;$D$4)),((A163-$D$3)/($D$4-$D$3)),IF(AND((A163&gt;$D$5),(A163&lt;$D$6)),((A163-$D$6)/($D$5-$D$6)),0)))</f>
        <v>0.18</v>
      </c>
      <c r="P163" s="4" t="n">
        <f aca="false">1/(1+ABS((A163-$D$19)/$D$17)^(2*$D$18))</f>
        <v>0.0100468010942699</v>
      </c>
      <c r="R163" s="4" t="n">
        <f aca="false">MAX(O163,P163)</f>
        <v>0.18</v>
      </c>
      <c r="S163" s="4" t="n">
        <f aca="false">MIN(O163,P163)</f>
        <v>0.0100468010942699</v>
      </c>
      <c r="T163" s="4" t="n">
        <f aca="false">1-O163</f>
        <v>0.82</v>
      </c>
      <c r="U163" s="4" t="n">
        <f aca="false">MIN(O163,1-P163)</f>
        <v>0.18</v>
      </c>
      <c r="V163" s="11" t="n">
        <f aca="false">MAX(MIN(1-O163,P163),MIN(O163,1-P163))</f>
        <v>0.18</v>
      </c>
      <c r="W163" s="12" t="n">
        <f aca="false">MIN(O163,1-O163)</f>
        <v>0.18</v>
      </c>
      <c r="X163" s="12" t="n">
        <f aca="false">MAX(O163,1-O163)</f>
        <v>0.82</v>
      </c>
      <c r="AO163" s="13" t="n">
        <f aca="false">O163*P163</f>
        <v>0.00180842419696858</v>
      </c>
      <c r="AP163" s="13" t="n">
        <f aca="false">AO163/MAX($AO$2:$AO$202)</f>
        <v>0.00180842419696858</v>
      </c>
      <c r="AQ163" s="13" t="n">
        <f aca="false">O163+P163-O163*P163</f>
        <v>0.188238376897301</v>
      </c>
      <c r="AR163" s="13" t="n">
        <f aca="false">O163^2</f>
        <v>0.0323999999999999</v>
      </c>
      <c r="AS163" s="14" t="n">
        <f aca="false">O163^(1/2)</f>
        <v>0.424264068711928</v>
      </c>
    </row>
    <row r="164" customFormat="false" ht="14.9" hidden="false" customHeight="false" outlineLevel="0" collapsed="false">
      <c r="A164" s="16" t="n">
        <v>16.2</v>
      </c>
      <c r="O164" s="4" t="n">
        <f aca="false">IF(AND((A164&gt;=$D$4),(A164&lt;=$D$5)),1,IF(AND((A164&gt;$D$3),(A164&lt;$D$4)),((A164-$D$3)/($D$4-$D$3)),IF(AND((A164&gt;$D$5),(A164&lt;$D$6)),((A164-$D$6)/($D$5-$D$6)),0)))</f>
        <v>0.16</v>
      </c>
      <c r="P164" s="4" t="n">
        <f aca="false">1/(1+ABS((A164-$D$19)/$D$17)^(2*$D$18))</f>
        <v>0.00899283763791647</v>
      </c>
      <c r="R164" s="4" t="n">
        <f aca="false">MAX(O164,P164)</f>
        <v>0.16</v>
      </c>
      <c r="S164" s="4" t="n">
        <f aca="false">MIN(O164,P164)</f>
        <v>0.00899283763791647</v>
      </c>
      <c r="T164" s="4" t="n">
        <f aca="false">1-O164</f>
        <v>0.84</v>
      </c>
      <c r="U164" s="4" t="n">
        <f aca="false">MIN(O164,1-P164)</f>
        <v>0.16</v>
      </c>
      <c r="V164" s="11" t="n">
        <f aca="false">MAX(MIN(1-O164,P164),MIN(O164,1-P164))</f>
        <v>0.16</v>
      </c>
      <c r="W164" s="12" t="n">
        <f aca="false">MIN(O164,1-O164)</f>
        <v>0.16</v>
      </c>
      <c r="X164" s="12" t="n">
        <f aca="false">MAX(O164,1-O164)</f>
        <v>0.84</v>
      </c>
      <c r="AO164" s="13" t="n">
        <f aca="false">O164*P164</f>
        <v>0.00143885402206664</v>
      </c>
      <c r="AP164" s="13" t="n">
        <f aca="false">AO164/MAX($AO$2:$AO$202)</f>
        <v>0.00143885402206664</v>
      </c>
      <c r="AQ164" s="13" t="n">
        <f aca="false">O164+P164-O164*P164</f>
        <v>0.16755398361585</v>
      </c>
      <c r="AR164" s="13" t="n">
        <f aca="false">O164^2</f>
        <v>0.0256</v>
      </c>
      <c r="AS164" s="14" t="n">
        <f aca="false">O164^(1/2)</f>
        <v>0.4</v>
      </c>
    </row>
    <row r="165" customFormat="false" ht="14.9" hidden="false" customHeight="false" outlineLevel="0" collapsed="false">
      <c r="A165" s="16" t="n">
        <v>16.3</v>
      </c>
      <c r="O165" s="4" t="n">
        <f aca="false">IF(AND((A165&gt;=$D$4),(A165&lt;=$D$5)),1,IF(AND((A165&gt;$D$3),(A165&lt;$D$4)),((A165-$D$3)/($D$4-$D$3)),IF(AND((A165&gt;$D$5),(A165&lt;$D$6)),((A165-$D$6)/($D$5-$D$6)),0)))</f>
        <v>0.14</v>
      </c>
      <c r="P165" s="4" t="n">
        <f aca="false">1/(1+ABS((A165-$D$19)/$D$17)^(2*$D$18))</f>
        <v>0.00806087285532922</v>
      </c>
      <c r="R165" s="4" t="n">
        <f aca="false">MAX(O165,P165)</f>
        <v>0.14</v>
      </c>
      <c r="S165" s="4" t="n">
        <f aca="false">MIN(O165,P165)</f>
        <v>0.00806087285532922</v>
      </c>
      <c r="T165" s="4" t="n">
        <f aca="false">1-O165</f>
        <v>0.86</v>
      </c>
      <c r="U165" s="4" t="n">
        <f aca="false">MIN(O165,1-P165)</f>
        <v>0.14</v>
      </c>
      <c r="V165" s="11" t="n">
        <f aca="false">MAX(MIN(1-O165,P165),MIN(O165,1-P165))</f>
        <v>0.14</v>
      </c>
      <c r="W165" s="12" t="n">
        <f aca="false">MIN(O165,1-O165)</f>
        <v>0.14</v>
      </c>
      <c r="X165" s="12" t="n">
        <f aca="false">MAX(O165,1-O165)</f>
        <v>0.86</v>
      </c>
      <c r="AO165" s="13" t="n">
        <f aca="false">O165*P165</f>
        <v>0.00112852219974609</v>
      </c>
      <c r="AP165" s="13" t="n">
        <f aca="false">AO165/MAX($AO$2:$AO$202)</f>
        <v>0.00112852219974609</v>
      </c>
      <c r="AQ165" s="13" t="n">
        <f aca="false">O165+P165-O165*P165</f>
        <v>0.146932350655583</v>
      </c>
      <c r="AR165" s="13" t="n">
        <f aca="false">O165^2</f>
        <v>0.0196</v>
      </c>
      <c r="AS165" s="14" t="n">
        <f aca="false">O165^(1/2)</f>
        <v>0.374165738677394</v>
      </c>
    </row>
    <row r="166" customFormat="false" ht="14.9" hidden="false" customHeight="false" outlineLevel="0" collapsed="false">
      <c r="A166" s="16" t="n">
        <v>16.4</v>
      </c>
      <c r="O166" s="4" t="n">
        <f aca="false">IF(AND((A166&gt;=$D$4),(A166&lt;=$D$5)),1,IF(AND((A166&gt;$D$3),(A166&lt;$D$4)),((A166-$D$3)/($D$4-$D$3)),IF(AND((A166&gt;$D$5),(A166&lt;$D$6)),((A166-$D$6)/($D$5-$D$6)),0)))</f>
        <v>0.12</v>
      </c>
      <c r="P166" s="4" t="n">
        <f aca="false">1/(1+ABS((A166-$D$19)/$D$17)^(2*$D$18))</f>
        <v>0.00723556390787929</v>
      </c>
      <c r="R166" s="4" t="n">
        <f aca="false">MAX(O166,P166)</f>
        <v>0.12</v>
      </c>
      <c r="S166" s="4" t="n">
        <f aca="false">MIN(O166,P166)</f>
        <v>0.00723556390787929</v>
      </c>
      <c r="T166" s="4" t="n">
        <f aca="false">1-O166</f>
        <v>0.88</v>
      </c>
      <c r="U166" s="4" t="n">
        <f aca="false">MIN(O166,1-P166)</f>
        <v>0.12</v>
      </c>
      <c r="V166" s="11" t="n">
        <f aca="false">MAX(MIN(1-O166,P166),MIN(O166,1-P166))</f>
        <v>0.12</v>
      </c>
      <c r="W166" s="12" t="n">
        <f aca="false">MIN(O166,1-O166)</f>
        <v>0.12</v>
      </c>
      <c r="X166" s="12" t="n">
        <f aca="false">MAX(O166,1-O166)</f>
        <v>0.88</v>
      </c>
      <c r="AO166" s="13" t="n">
        <f aca="false">O166*P166</f>
        <v>0.000868267668945516</v>
      </c>
      <c r="AP166" s="13" t="n">
        <f aca="false">AO166/MAX($AO$2:$AO$202)</f>
        <v>0.000868267668945516</v>
      </c>
      <c r="AQ166" s="13" t="n">
        <f aca="false">O166+P166-O166*P166</f>
        <v>0.126367296238934</v>
      </c>
      <c r="AR166" s="13" t="n">
        <f aca="false">O166^2</f>
        <v>0.0144000000000001</v>
      </c>
      <c r="AS166" s="14" t="n">
        <f aca="false">O166^(1/2)</f>
        <v>0.346410161513776</v>
      </c>
    </row>
    <row r="167" customFormat="false" ht="14.9" hidden="false" customHeight="false" outlineLevel="0" collapsed="false">
      <c r="A167" s="16" t="n">
        <v>16.5</v>
      </c>
      <c r="O167" s="4" t="n">
        <f aca="false">IF(AND((A167&gt;=$D$4),(A167&lt;=$D$5)),1,IF(AND((A167&gt;$D$3),(A167&lt;$D$4)),((A167-$D$3)/($D$4-$D$3)),IF(AND((A167&gt;$D$5),(A167&lt;$D$6)),((A167-$D$6)/($D$5-$D$6)),0)))</f>
        <v>0.1</v>
      </c>
      <c r="P167" s="4" t="n">
        <f aca="false">1/(1+ABS((A167-$D$19)/$D$17)^(2*$D$18))</f>
        <v>0.00650363420179567</v>
      </c>
      <c r="R167" s="4" t="n">
        <f aca="false">MAX(O167,P167)</f>
        <v>0.1</v>
      </c>
      <c r="S167" s="4" t="n">
        <f aca="false">MIN(O167,P167)</f>
        <v>0.00650363420179567</v>
      </c>
      <c r="T167" s="4" t="n">
        <f aca="false">1-O167</f>
        <v>0.9</v>
      </c>
      <c r="U167" s="4" t="n">
        <f aca="false">MIN(O167,1-P167)</f>
        <v>0.1</v>
      </c>
      <c r="V167" s="11" t="n">
        <f aca="false">MAX(MIN(1-O167,P167),MIN(O167,1-P167))</f>
        <v>0.1</v>
      </c>
      <c r="W167" s="12" t="n">
        <f aca="false">MIN(O167,1-O167)</f>
        <v>0.1</v>
      </c>
      <c r="X167" s="12" t="n">
        <f aca="false">MAX(O167,1-O167)</f>
        <v>0.9</v>
      </c>
      <c r="AO167" s="13" t="n">
        <f aca="false">O167*P167</f>
        <v>0.000650363420179567</v>
      </c>
      <c r="AP167" s="13" t="n">
        <f aca="false">AO167/MAX($AO$2:$AO$202)</f>
        <v>0.000650363420179567</v>
      </c>
      <c r="AQ167" s="13" t="n">
        <f aca="false">O167+P167-O167*P167</f>
        <v>0.105853270781616</v>
      </c>
      <c r="AR167" s="13" t="n">
        <f aca="false">O167^2</f>
        <v>0.01</v>
      </c>
      <c r="AS167" s="14" t="n">
        <f aca="false">O167^(1/2)</f>
        <v>0.316227766016838</v>
      </c>
    </row>
    <row r="168" customFormat="false" ht="14.9" hidden="false" customHeight="false" outlineLevel="0" collapsed="false">
      <c r="A168" s="16" t="n">
        <v>16.6</v>
      </c>
      <c r="O168" s="4" t="n">
        <f aca="false">IF(AND((A168&gt;=$D$4),(A168&lt;=$D$5)),1,IF(AND((A168&gt;$D$3),(A168&lt;$D$4)),((A168-$D$3)/($D$4-$D$3)),IF(AND((A168&gt;$D$5),(A168&lt;$D$6)),((A168-$D$6)/($D$5-$D$6)),0)))</f>
        <v>0.0799999999999997</v>
      </c>
      <c r="P168" s="4" t="n">
        <f aca="false">1/(1+ABS((A168-$D$19)/$D$17)^(2*$D$18))</f>
        <v>0.00585357982758065</v>
      </c>
      <c r="R168" s="4" t="n">
        <f aca="false">MAX(O168,P168)</f>
        <v>0.0799999999999997</v>
      </c>
      <c r="S168" s="4" t="n">
        <f aca="false">MIN(O168,P168)</f>
        <v>0.00585357982758065</v>
      </c>
      <c r="T168" s="4" t="n">
        <f aca="false">1-O168</f>
        <v>0.92</v>
      </c>
      <c r="U168" s="4" t="n">
        <f aca="false">MIN(O168,1-P168)</f>
        <v>0.0799999999999997</v>
      </c>
      <c r="V168" s="11" t="n">
        <f aca="false">MAX(MIN(1-O168,P168),MIN(O168,1-P168))</f>
        <v>0.0799999999999997</v>
      </c>
      <c r="W168" s="12" t="n">
        <f aca="false">MIN(O168,1-O168)</f>
        <v>0.0799999999999997</v>
      </c>
      <c r="X168" s="12" t="n">
        <f aca="false">MAX(O168,1-O168)</f>
        <v>0.92</v>
      </c>
      <c r="AO168" s="13" t="n">
        <f aca="false">O168*P168</f>
        <v>0.00046828638620645</v>
      </c>
      <c r="AP168" s="13" t="n">
        <f aca="false">AO168/MAX($AO$2:$AO$202)</f>
        <v>0.00046828638620645</v>
      </c>
      <c r="AQ168" s="13" t="n">
        <f aca="false">O168+P168-O168*P168</f>
        <v>0.0853852934413739</v>
      </c>
      <c r="AR168" s="13" t="n">
        <f aca="false">O168^2</f>
        <v>0.00639999999999995</v>
      </c>
      <c r="AS168" s="14" t="n">
        <f aca="false">O168^(1/2)</f>
        <v>0.282842712474619</v>
      </c>
    </row>
    <row r="169" customFormat="false" ht="14.9" hidden="false" customHeight="false" outlineLevel="0" collapsed="false">
      <c r="A169" s="16" t="n">
        <v>16.7</v>
      </c>
      <c r="O169" s="4" t="n">
        <f aca="false">IF(AND((A169&gt;=$D$4),(A169&lt;=$D$5)),1,IF(AND((A169&gt;$D$3),(A169&lt;$D$4)),((A169-$D$3)/($D$4-$D$3)),IF(AND((A169&gt;$D$5),(A169&lt;$D$6)),((A169-$D$6)/($D$5-$D$6)),0)))</f>
        <v>0.0600000000000001</v>
      </c>
      <c r="P169" s="4" t="n">
        <f aca="false">1/(1+ABS((A169-$D$19)/$D$17)^(2*$D$18))</f>
        <v>0.00527541924359969</v>
      </c>
      <c r="R169" s="4" t="n">
        <f aca="false">MAX(O169,P169)</f>
        <v>0.0600000000000001</v>
      </c>
      <c r="S169" s="4" t="n">
        <f aca="false">MIN(O169,P169)</f>
        <v>0.00527541924359969</v>
      </c>
      <c r="T169" s="4" t="n">
        <f aca="false">1-O169</f>
        <v>0.94</v>
      </c>
      <c r="U169" s="4" t="n">
        <f aca="false">MIN(O169,1-P169)</f>
        <v>0.0600000000000001</v>
      </c>
      <c r="V169" s="11" t="n">
        <f aca="false">MAX(MIN(1-O169,P169),MIN(O169,1-P169))</f>
        <v>0.0600000000000001</v>
      </c>
      <c r="W169" s="12" t="n">
        <f aca="false">MIN(O169,1-O169)</f>
        <v>0.0600000000000001</v>
      </c>
      <c r="X169" s="12" t="n">
        <f aca="false">MAX(O169,1-O169)</f>
        <v>0.94</v>
      </c>
      <c r="AO169" s="13" t="n">
        <f aca="false">O169*P169</f>
        <v>0.000316525154615982</v>
      </c>
      <c r="AP169" s="13" t="n">
        <f aca="false">AO169/MAX($AO$2:$AO$202)</f>
        <v>0.000316525154615982</v>
      </c>
      <c r="AQ169" s="13" t="n">
        <f aca="false">O169+P169-O169*P169</f>
        <v>0.0649588940889839</v>
      </c>
      <c r="AR169" s="13" t="n">
        <f aca="false">O169^2</f>
        <v>0.00360000000000002</v>
      </c>
      <c r="AS169" s="14" t="n">
        <f aca="false">O169^(1/2)</f>
        <v>0.244948974278318</v>
      </c>
    </row>
    <row r="170" customFormat="false" ht="14.9" hidden="false" customHeight="false" outlineLevel="0" collapsed="false">
      <c r="A170" s="16" t="n">
        <v>16.8</v>
      </c>
      <c r="O170" s="4" t="n">
        <f aca="false">IF(AND((A170&gt;=$D$4),(A170&lt;=$D$5)),1,IF(AND((A170&gt;$D$3),(A170&lt;$D$4)),((A170-$D$3)/($D$4-$D$3)),IF(AND((A170&gt;$D$5),(A170&lt;$D$6)),((A170-$D$6)/($D$5-$D$6)),0)))</f>
        <v>0.0399999999999999</v>
      </c>
      <c r="P170" s="4" t="n">
        <f aca="false">1/(1+ABS((A170-$D$19)/$D$17)^(2*$D$18))</f>
        <v>0.00476047975224407</v>
      </c>
      <c r="R170" s="4" t="n">
        <f aca="false">MAX(O170,P170)</f>
        <v>0.0399999999999999</v>
      </c>
      <c r="S170" s="4" t="n">
        <f aca="false">MIN(O170,P170)</f>
        <v>0.00476047975224407</v>
      </c>
      <c r="T170" s="4" t="n">
        <f aca="false">1-O170</f>
        <v>0.96</v>
      </c>
      <c r="U170" s="4" t="n">
        <f aca="false">MIN(O170,1-P170)</f>
        <v>0.0399999999999999</v>
      </c>
      <c r="V170" s="11" t="n">
        <f aca="false">MAX(MIN(1-O170,P170),MIN(O170,1-P170))</f>
        <v>0.0399999999999999</v>
      </c>
      <c r="W170" s="12" t="n">
        <f aca="false">MIN(O170,1-O170)</f>
        <v>0.0399999999999999</v>
      </c>
      <c r="X170" s="12" t="n">
        <f aca="false">MAX(O170,1-O170)</f>
        <v>0.96</v>
      </c>
      <c r="AO170" s="13" t="n">
        <f aca="false">O170*P170</f>
        <v>0.000190419190089762</v>
      </c>
      <c r="AP170" s="13" t="n">
        <f aca="false">AO170/MAX($AO$2:$AO$202)</f>
        <v>0.000190419190089762</v>
      </c>
      <c r="AQ170" s="13" t="n">
        <f aca="false">O170+P170-O170*P170</f>
        <v>0.0445700605621542</v>
      </c>
      <c r="AR170" s="13" t="n">
        <f aca="false">O170^2</f>
        <v>0.00159999999999999</v>
      </c>
      <c r="AS170" s="14" t="n">
        <f aca="false">O170^(1/2)</f>
        <v>0.2</v>
      </c>
    </row>
    <row r="171" customFormat="false" ht="14.9" hidden="false" customHeight="false" outlineLevel="0" collapsed="false">
      <c r="A171" s="16" t="n">
        <v>16.9</v>
      </c>
      <c r="O171" s="4" t="n">
        <f aca="false">IF(AND((A171&gt;=$D$4),(A171&lt;=$D$5)),1,IF(AND((A171&gt;$D$3),(A171&lt;$D$4)),((A171-$D$3)/($D$4-$D$3)),IF(AND((A171&gt;$D$5),(A171&lt;$D$6)),((A171-$D$6)/($D$5-$D$6)),0)))</f>
        <v>0.0200000000000003</v>
      </c>
      <c r="P171" s="4" t="n">
        <f aca="false">1/(1+ABS((A171-$D$19)/$D$17)^(2*$D$18))</f>
        <v>0.00430121525436984</v>
      </c>
      <c r="R171" s="4" t="n">
        <f aca="false">MAX(O171,P171)</f>
        <v>0.0200000000000003</v>
      </c>
      <c r="S171" s="4" t="n">
        <f aca="false">MIN(O171,P171)</f>
        <v>0.00430121525436984</v>
      </c>
      <c r="T171" s="4" t="n">
        <f aca="false">1-O171</f>
        <v>0.98</v>
      </c>
      <c r="U171" s="4" t="n">
        <f aca="false">MIN(O171,1-P171)</f>
        <v>0.0200000000000003</v>
      </c>
      <c r="V171" s="11" t="n">
        <f aca="false">MAX(MIN(1-O171,P171),MIN(O171,1-P171))</f>
        <v>0.0200000000000003</v>
      </c>
      <c r="W171" s="12" t="n">
        <f aca="false">MIN(O171,1-O171)</f>
        <v>0.0200000000000003</v>
      </c>
      <c r="X171" s="12" t="n">
        <f aca="false">MAX(O171,1-O171)</f>
        <v>0.98</v>
      </c>
      <c r="AO171" s="13" t="n">
        <f aca="false">O171*P171</f>
        <v>8.6024305087398E-005</v>
      </c>
      <c r="AP171" s="13" t="n">
        <f aca="false">AO171/MAX($AO$2:$AO$202)</f>
        <v>8.6024305087398E-005</v>
      </c>
      <c r="AQ171" s="13" t="n">
        <f aca="false">O171+P171-O171*P171</f>
        <v>0.0242151909492827</v>
      </c>
      <c r="AR171" s="13" t="n">
        <f aca="false">O171^2</f>
        <v>0.000400000000000011</v>
      </c>
      <c r="AS171" s="14" t="n">
        <f aca="false">O171^(1/2)</f>
        <v>0.141421356237311</v>
      </c>
    </row>
    <row r="172" customFormat="false" ht="14.9" hidden="false" customHeight="false" outlineLevel="0" collapsed="false">
      <c r="A172" s="16" t="n">
        <v>17</v>
      </c>
      <c r="O172" s="4" t="n">
        <f aca="false">IF(AND((A172&gt;=$D$4),(A172&lt;=$D$5)),1,IF(AND((A172&gt;$D$3),(A172&lt;$D$4)),((A172-$D$3)/($D$4-$D$3)),IF(AND((A172&gt;$D$5),(A172&lt;$D$6)),((A172-$D$6)/($D$5-$D$6)),0)))</f>
        <v>0</v>
      </c>
      <c r="P172" s="4" t="n">
        <f aca="false">1/(1+ABS((A172-$D$19)/$D$17)^(2*$D$18))</f>
        <v>0.00389105058365759</v>
      </c>
      <c r="R172" s="4" t="n">
        <f aca="false">MAX(O172,P172)</f>
        <v>0.00389105058365759</v>
      </c>
      <c r="S172" s="4" t="n">
        <f aca="false">MIN(O172,P172)</f>
        <v>0</v>
      </c>
      <c r="T172" s="4" t="n">
        <f aca="false">1-O172</f>
        <v>1</v>
      </c>
      <c r="U172" s="4" t="n">
        <f aca="false">MIN(O172,1-P172)</f>
        <v>0</v>
      </c>
      <c r="V172" s="11" t="n">
        <f aca="false">MAX(MIN(1-O172,P172),MIN(O172,1-P172))</f>
        <v>0.00389105058365759</v>
      </c>
      <c r="W172" s="12" t="n">
        <f aca="false">MIN(O172,1-O172)</f>
        <v>0</v>
      </c>
      <c r="X172" s="12" t="n">
        <f aca="false">MAX(O172,1-O172)</f>
        <v>1</v>
      </c>
      <c r="AO172" s="13" t="n">
        <f aca="false">O172*P172</f>
        <v>0</v>
      </c>
      <c r="AP172" s="13" t="n">
        <f aca="false">AO172/MAX($AO$2:$AO$202)</f>
        <v>0</v>
      </c>
      <c r="AQ172" s="13" t="n">
        <f aca="false">O172+P172-O172*P172</f>
        <v>0.00389105058365759</v>
      </c>
      <c r="AR172" s="13" t="n">
        <f aca="false">O172^2</f>
        <v>0</v>
      </c>
      <c r="AS172" s="14" t="n">
        <f aca="false">O172^(1/2)</f>
        <v>0</v>
      </c>
    </row>
    <row r="173" customFormat="false" ht="14.9" hidden="false" customHeight="false" outlineLevel="0" collapsed="false">
      <c r="A173" s="16" t="n">
        <v>17.1</v>
      </c>
      <c r="O173" s="4" t="n">
        <f aca="false">IF(AND((A173&gt;=$D$4),(A173&lt;=$D$5)),1,IF(AND((A173&gt;$D$3),(A173&lt;$D$4)),((A173-$D$3)/($D$4-$D$3)),IF(AND((A173&gt;$D$5),(A173&lt;$D$6)),((A173-$D$6)/($D$5-$D$6)),0)))</f>
        <v>0</v>
      </c>
      <c r="P173" s="4" t="n">
        <f aca="false">1/(1+ABS((A173-$D$19)/$D$17)^(2*$D$18))</f>
        <v>0.00352424842686473</v>
      </c>
      <c r="R173" s="4" t="n">
        <f aca="false">MAX(O173,P173)</f>
        <v>0.00352424842686473</v>
      </c>
      <c r="S173" s="4" t="n">
        <f aca="false">MIN(O173,P173)</f>
        <v>0</v>
      </c>
      <c r="T173" s="4" t="n">
        <f aca="false">1-O173</f>
        <v>1</v>
      </c>
      <c r="U173" s="4" t="n">
        <f aca="false">MIN(O173,1-P173)</f>
        <v>0</v>
      </c>
      <c r="V173" s="11" t="n">
        <f aca="false">MAX(MIN(1-O173,P173),MIN(O173,1-P173))</f>
        <v>0.00352424842686473</v>
      </c>
      <c r="W173" s="12" t="n">
        <f aca="false">MIN(O173,1-O173)</f>
        <v>0</v>
      </c>
      <c r="X173" s="12" t="n">
        <f aca="false">MAX(O173,1-O173)</f>
        <v>1</v>
      </c>
      <c r="AO173" s="13" t="n">
        <f aca="false">O173*P173</f>
        <v>0</v>
      </c>
      <c r="AP173" s="13" t="n">
        <f aca="false">AO173/MAX($AO$2:$AO$202)</f>
        <v>0</v>
      </c>
      <c r="AQ173" s="13" t="n">
        <f aca="false">O173+P173-O173*P173</f>
        <v>0.00352424842686473</v>
      </c>
      <c r="AR173" s="13" t="n">
        <f aca="false">O173^2</f>
        <v>0</v>
      </c>
      <c r="AS173" s="14" t="n">
        <f aca="false">O173^(1/2)</f>
        <v>0</v>
      </c>
    </row>
    <row r="174" customFormat="false" ht="14.9" hidden="false" customHeight="false" outlineLevel="0" collapsed="false">
      <c r="A174" s="16" t="n">
        <v>17.2</v>
      </c>
      <c r="O174" s="4" t="n">
        <f aca="false">IF(AND((A174&gt;=$D$4),(A174&lt;=$D$5)),1,IF(AND((A174&gt;$D$3),(A174&lt;$D$4)),((A174-$D$3)/($D$4-$D$3)),IF(AND((A174&gt;$D$5),(A174&lt;$D$6)),((A174-$D$6)/($D$5-$D$6)),0)))</f>
        <v>0</v>
      </c>
      <c r="P174" s="4" t="n">
        <f aca="false">1/(1+ABS((A174-$D$19)/$D$17)^(2*$D$18))</f>
        <v>0.00319579544009615</v>
      </c>
      <c r="R174" s="4" t="n">
        <f aca="false">MAX(O174,P174)</f>
        <v>0.00319579544009615</v>
      </c>
      <c r="S174" s="4" t="n">
        <f aca="false">MIN(O174,P174)</f>
        <v>0</v>
      </c>
      <c r="T174" s="4" t="n">
        <f aca="false">1-O174</f>
        <v>1</v>
      </c>
      <c r="U174" s="4" t="n">
        <f aca="false">MIN(O174,1-P174)</f>
        <v>0</v>
      </c>
      <c r="V174" s="11" t="n">
        <f aca="false">MAX(MIN(1-O174,P174),MIN(O174,1-P174))</f>
        <v>0.00319579544009615</v>
      </c>
      <c r="W174" s="12" t="n">
        <f aca="false">MIN(O174,1-O174)</f>
        <v>0</v>
      </c>
      <c r="X174" s="12" t="n">
        <f aca="false">MAX(O174,1-O174)</f>
        <v>1</v>
      </c>
      <c r="AO174" s="13" t="n">
        <f aca="false">O174*P174</f>
        <v>0</v>
      </c>
      <c r="AP174" s="13" t="n">
        <f aca="false">AO174/MAX($AO$2:$AO$202)</f>
        <v>0</v>
      </c>
      <c r="AQ174" s="13" t="n">
        <f aca="false">O174+P174-O174*P174</f>
        <v>0.00319579544009615</v>
      </c>
      <c r="AR174" s="13" t="n">
        <f aca="false">O174^2</f>
        <v>0</v>
      </c>
      <c r="AS174" s="14" t="n">
        <f aca="false">O174^(1/2)</f>
        <v>0</v>
      </c>
    </row>
    <row r="175" customFormat="false" ht="14.9" hidden="false" customHeight="false" outlineLevel="0" collapsed="false">
      <c r="A175" s="16" t="n">
        <v>17.3</v>
      </c>
      <c r="O175" s="4" t="n">
        <f aca="false">IF(AND((A175&gt;=$D$4),(A175&lt;=$D$5)),1,IF(AND((A175&gt;$D$3),(A175&lt;$D$4)),((A175-$D$3)/($D$4-$D$3)),IF(AND((A175&gt;$D$5),(A175&lt;$D$6)),((A175-$D$6)/($D$5-$D$6)),0)))</f>
        <v>0</v>
      </c>
      <c r="P175" s="4" t="n">
        <f aca="false">1/(1+ABS((A175-$D$19)/$D$17)^(2*$D$18))</f>
        <v>0.00290130468700203</v>
      </c>
      <c r="R175" s="4" t="n">
        <f aca="false">MAX(O175,P175)</f>
        <v>0.00290130468700203</v>
      </c>
      <c r="S175" s="4" t="n">
        <f aca="false">MIN(O175,P175)</f>
        <v>0</v>
      </c>
      <c r="T175" s="4" t="n">
        <f aca="false">1-O175</f>
        <v>1</v>
      </c>
      <c r="U175" s="4" t="n">
        <f aca="false">MIN(O175,1-P175)</f>
        <v>0</v>
      </c>
      <c r="V175" s="11" t="n">
        <f aca="false">MAX(MIN(1-O175,P175),MIN(O175,1-P175))</f>
        <v>0.00290130468700203</v>
      </c>
      <c r="W175" s="12" t="n">
        <f aca="false">MIN(O175,1-O175)</f>
        <v>0</v>
      </c>
      <c r="X175" s="12" t="n">
        <f aca="false">MAX(O175,1-O175)</f>
        <v>1</v>
      </c>
      <c r="AO175" s="13" t="n">
        <f aca="false">O175*P175</f>
        <v>0</v>
      </c>
      <c r="AP175" s="13" t="n">
        <f aca="false">AO175/MAX($AO$2:$AO$202)</f>
        <v>0</v>
      </c>
      <c r="AQ175" s="13" t="n">
        <f aca="false">O175+P175-O175*P175</f>
        <v>0.00290130468700203</v>
      </c>
      <c r="AR175" s="13" t="n">
        <f aca="false">O175^2</f>
        <v>0</v>
      </c>
      <c r="AS175" s="14" t="n">
        <f aca="false">O175^(1/2)</f>
        <v>0</v>
      </c>
    </row>
    <row r="176" customFormat="false" ht="14.9" hidden="false" customHeight="false" outlineLevel="0" collapsed="false">
      <c r="A176" s="16" t="n">
        <v>17.4</v>
      </c>
      <c r="O176" s="4" t="n">
        <f aca="false">IF(AND((A176&gt;=$D$4),(A176&lt;=$D$5)),1,IF(AND((A176&gt;$D$3),(A176&lt;$D$4)),((A176-$D$3)/($D$4-$D$3)),IF(AND((A176&gt;$D$5),(A176&lt;$D$6)),((A176-$D$6)/($D$5-$D$6)),0)))</f>
        <v>0</v>
      </c>
      <c r="P176" s="4" t="n">
        <f aca="false">1/(1+ABS((A176-$D$19)/$D$17)^(2*$D$18))</f>
        <v>0.00263693196359662</v>
      </c>
      <c r="R176" s="4" t="n">
        <f aca="false">MAX(O176,P176)</f>
        <v>0.00263693196359662</v>
      </c>
      <c r="S176" s="4" t="n">
        <f aca="false">MIN(O176,P176)</f>
        <v>0</v>
      </c>
      <c r="T176" s="4" t="n">
        <f aca="false">1-O176</f>
        <v>1</v>
      </c>
      <c r="U176" s="4" t="n">
        <f aca="false">MIN(O176,1-P176)</f>
        <v>0</v>
      </c>
      <c r="V176" s="11" t="n">
        <f aca="false">MAX(MIN(1-O176,P176),MIN(O176,1-P176))</f>
        <v>0.00263693196359662</v>
      </c>
      <c r="W176" s="12" t="n">
        <f aca="false">MIN(O176,1-O176)</f>
        <v>0</v>
      </c>
      <c r="X176" s="12" t="n">
        <f aca="false">MAX(O176,1-O176)</f>
        <v>1</v>
      </c>
      <c r="AO176" s="13" t="n">
        <f aca="false">O176*P176</f>
        <v>0</v>
      </c>
      <c r="AP176" s="13" t="n">
        <f aca="false">AO176/MAX($AO$2:$AO$202)</f>
        <v>0</v>
      </c>
      <c r="AQ176" s="13" t="n">
        <f aca="false">O176+P176-O176*P176</f>
        <v>0.00263693196359662</v>
      </c>
      <c r="AR176" s="13" t="n">
        <f aca="false">O176^2</f>
        <v>0</v>
      </c>
      <c r="AS176" s="14" t="n">
        <f aca="false">O176^(1/2)</f>
        <v>0</v>
      </c>
    </row>
    <row r="177" customFormat="false" ht="14.9" hidden="false" customHeight="false" outlineLevel="0" collapsed="false">
      <c r="A177" s="16" t="n">
        <v>17.5</v>
      </c>
      <c r="O177" s="4" t="n">
        <f aca="false">IF(AND((A177&gt;=$D$4),(A177&lt;=$D$5)),1,IF(AND((A177&gt;$D$3),(A177&lt;$D$4)),((A177-$D$3)/($D$4-$D$3)),IF(AND((A177&gt;$D$5),(A177&lt;$D$6)),((A177-$D$6)/($D$5-$D$6)),0)))</f>
        <v>0</v>
      </c>
      <c r="P177" s="4" t="n">
        <f aca="false">1/(1+ABS((A177-$D$19)/$D$17)^(2*$D$18))</f>
        <v>0.00239930394670334</v>
      </c>
      <c r="R177" s="4" t="n">
        <f aca="false">MAX(O177,P177)</f>
        <v>0.00239930394670334</v>
      </c>
      <c r="S177" s="4" t="n">
        <f aca="false">MIN(O177,P177)</f>
        <v>0</v>
      </c>
      <c r="T177" s="4" t="n">
        <f aca="false">1-O177</f>
        <v>1</v>
      </c>
      <c r="U177" s="4" t="n">
        <f aca="false">MIN(O177,1-P177)</f>
        <v>0</v>
      </c>
      <c r="V177" s="11" t="n">
        <f aca="false">MAX(MIN(1-O177,P177),MIN(O177,1-P177))</f>
        <v>0.00239930394670334</v>
      </c>
      <c r="W177" s="12" t="n">
        <f aca="false">MIN(O177,1-O177)</f>
        <v>0</v>
      </c>
      <c r="X177" s="12" t="n">
        <f aca="false">MAX(O177,1-O177)</f>
        <v>1</v>
      </c>
      <c r="AO177" s="13" t="n">
        <f aca="false">O177*P177</f>
        <v>0</v>
      </c>
      <c r="AP177" s="13" t="n">
        <f aca="false">AO177/MAX($AO$2:$AO$202)</f>
        <v>0</v>
      </c>
      <c r="AQ177" s="13" t="n">
        <f aca="false">O177+P177-O177*P177</f>
        <v>0.00239930394670334</v>
      </c>
      <c r="AR177" s="13" t="n">
        <f aca="false">O177^2</f>
        <v>0</v>
      </c>
      <c r="AS177" s="14" t="n">
        <f aca="false">O177^(1/2)</f>
        <v>0</v>
      </c>
    </row>
    <row r="178" customFormat="false" ht="14.9" hidden="false" customHeight="false" outlineLevel="0" collapsed="false">
      <c r="A178" s="16" t="n">
        <v>17.6</v>
      </c>
      <c r="O178" s="4" t="n">
        <f aca="false">IF(AND((A178&gt;=$D$4),(A178&lt;=$D$5)),1,IF(AND((A178&gt;$D$3),(A178&lt;$D$4)),((A178-$D$3)/($D$4-$D$3)),IF(AND((A178&gt;$D$5),(A178&lt;$D$6)),((A178-$D$6)/($D$5-$D$6)),0)))</f>
        <v>0</v>
      </c>
      <c r="P178" s="4" t="n">
        <f aca="false">1/(1+ABS((A178-$D$19)/$D$17)^(2*$D$18))</f>
        <v>0.002185456418354</v>
      </c>
      <c r="R178" s="4" t="n">
        <f aca="false">MAX(O178,P178)</f>
        <v>0.002185456418354</v>
      </c>
      <c r="S178" s="4" t="n">
        <f aca="false">MIN(O178,P178)</f>
        <v>0</v>
      </c>
      <c r="T178" s="4" t="n">
        <f aca="false">1-O178</f>
        <v>1</v>
      </c>
      <c r="U178" s="4" t="n">
        <f aca="false">MIN(O178,1-P178)</f>
        <v>0</v>
      </c>
      <c r="V178" s="11" t="n">
        <f aca="false">MAX(MIN(1-O178,P178),MIN(O178,1-P178))</f>
        <v>0.002185456418354</v>
      </c>
      <c r="W178" s="12" t="n">
        <f aca="false">MIN(O178,1-O178)</f>
        <v>0</v>
      </c>
      <c r="X178" s="12" t="n">
        <f aca="false">MAX(O178,1-O178)</f>
        <v>1</v>
      </c>
      <c r="AO178" s="13" t="n">
        <f aca="false">O178*P178</f>
        <v>0</v>
      </c>
      <c r="AP178" s="13" t="n">
        <f aca="false">AO178/MAX($AO$2:$AO$202)</f>
        <v>0</v>
      </c>
      <c r="AQ178" s="13" t="n">
        <f aca="false">O178+P178-O178*P178</f>
        <v>0.002185456418354</v>
      </c>
      <c r="AR178" s="13" t="n">
        <f aca="false">O178^2</f>
        <v>0</v>
      </c>
      <c r="AS178" s="14" t="n">
        <f aca="false">O178^(1/2)</f>
        <v>0</v>
      </c>
    </row>
    <row r="179" customFormat="false" ht="14.9" hidden="false" customHeight="false" outlineLevel="0" collapsed="false">
      <c r="A179" s="16" t="n">
        <v>17.7</v>
      </c>
      <c r="O179" s="4" t="n">
        <f aca="false">IF(AND((A179&gt;=$D$4),(A179&lt;=$D$5)),1,IF(AND((A179&gt;$D$3),(A179&lt;$D$4)),((A179-$D$3)/($D$4-$D$3)),IF(AND((A179&gt;$D$5),(A179&lt;$D$6)),((A179-$D$6)/($D$5-$D$6)),0)))</f>
        <v>0</v>
      </c>
      <c r="P179" s="4" t="n">
        <f aca="false">1/(1+ABS((A179-$D$19)/$D$17)^(2*$D$18))</f>
        <v>0.00199278108518121</v>
      </c>
      <c r="R179" s="4" t="n">
        <f aca="false">MAX(O179,P179)</f>
        <v>0.00199278108518121</v>
      </c>
      <c r="S179" s="4" t="n">
        <f aca="false">MIN(O179,P179)</f>
        <v>0</v>
      </c>
      <c r="T179" s="4" t="n">
        <f aca="false">1-O179</f>
        <v>1</v>
      </c>
      <c r="U179" s="4" t="n">
        <f aca="false">MIN(O179,1-P179)</f>
        <v>0</v>
      </c>
      <c r="V179" s="11" t="n">
        <f aca="false">MAX(MIN(1-O179,P179),MIN(O179,1-P179))</f>
        <v>0.00199278108518121</v>
      </c>
      <c r="W179" s="12" t="n">
        <f aca="false">MIN(O179,1-O179)</f>
        <v>0</v>
      </c>
      <c r="X179" s="12" t="n">
        <f aca="false">MAX(O179,1-O179)</f>
        <v>1</v>
      </c>
      <c r="AO179" s="13" t="n">
        <f aca="false">O179*P179</f>
        <v>0</v>
      </c>
      <c r="AP179" s="13" t="n">
        <f aca="false">AO179/MAX($AO$2:$AO$202)</f>
        <v>0</v>
      </c>
      <c r="AQ179" s="13" t="n">
        <f aca="false">O179+P179-O179*P179</f>
        <v>0.00199278108518121</v>
      </c>
      <c r="AR179" s="13" t="n">
        <f aca="false">O179^2</f>
        <v>0</v>
      </c>
      <c r="AS179" s="14" t="n">
        <f aca="false">O179^(1/2)</f>
        <v>0</v>
      </c>
    </row>
    <row r="180" customFormat="false" ht="14.9" hidden="false" customHeight="false" outlineLevel="0" collapsed="false">
      <c r="A180" s="16" t="n">
        <v>17.8</v>
      </c>
      <c r="O180" s="4" t="n">
        <f aca="false">IF(AND((A180&gt;=$D$4),(A180&lt;=$D$5)),1,IF(AND((A180&gt;$D$3),(A180&lt;$D$4)),((A180-$D$3)/($D$4-$D$3)),IF(AND((A180&gt;$D$5),(A180&lt;$D$6)),((A180-$D$6)/($D$5-$D$6)),0)))</f>
        <v>0</v>
      </c>
      <c r="P180" s="4" t="n">
        <f aca="false">1/(1+ABS((A180-$D$19)/$D$17)^(2*$D$18))</f>
        <v>0.00181897973725723</v>
      </c>
      <c r="R180" s="4" t="n">
        <f aca="false">MAX(O180,P180)</f>
        <v>0.00181897973725723</v>
      </c>
      <c r="S180" s="4" t="n">
        <f aca="false">MIN(O180,P180)</f>
        <v>0</v>
      </c>
      <c r="T180" s="4" t="n">
        <f aca="false">1-O180</f>
        <v>1</v>
      </c>
      <c r="U180" s="4" t="n">
        <f aca="false">MIN(O180,1-P180)</f>
        <v>0</v>
      </c>
      <c r="V180" s="11" t="n">
        <f aca="false">MAX(MIN(1-O180,P180),MIN(O180,1-P180))</f>
        <v>0.00181897973725723</v>
      </c>
      <c r="W180" s="12" t="n">
        <f aca="false">MIN(O180,1-O180)</f>
        <v>0</v>
      </c>
      <c r="X180" s="12" t="n">
        <f aca="false">MAX(O180,1-O180)</f>
        <v>1</v>
      </c>
      <c r="AO180" s="13" t="n">
        <f aca="false">O180*P180</f>
        <v>0</v>
      </c>
      <c r="AP180" s="13" t="n">
        <f aca="false">AO180/MAX($AO$2:$AO$202)</f>
        <v>0</v>
      </c>
      <c r="AQ180" s="13" t="n">
        <f aca="false">O180+P180-O180*P180</f>
        <v>0.00181897973725723</v>
      </c>
      <c r="AR180" s="13" t="n">
        <f aca="false">O180^2</f>
        <v>0</v>
      </c>
      <c r="AS180" s="14" t="n">
        <f aca="false">O180^(1/2)</f>
        <v>0</v>
      </c>
    </row>
    <row r="181" customFormat="false" ht="14.9" hidden="false" customHeight="false" outlineLevel="0" collapsed="false">
      <c r="A181" s="16" t="n">
        <v>17.9</v>
      </c>
      <c r="O181" s="4" t="n">
        <f aca="false">IF(AND((A181&gt;=$D$4),(A181&lt;=$D$5)),1,IF(AND((A181&gt;$D$3),(A181&lt;$D$4)),((A181-$D$3)/($D$4-$D$3)),IF(AND((A181&gt;$D$5),(A181&lt;$D$6)),((A181-$D$6)/($D$5-$D$6)),0)))</f>
        <v>0</v>
      </c>
      <c r="P181" s="4" t="n">
        <f aca="false">1/(1+ABS((A181-$D$19)/$D$17)^(2*$D$18))</f>
        <v>0.00166202468126006</v>
      </c>
      <c r="R181" s="4" t="n">
        <f aca="false">MAX(O181,P181)</f>
        <v>0.00166202468126006</v>
      </c>
      <c r="S181" s="4" t="n">
        <f aca="false">MIN(O181,P181)</f>
        <v>0</v>
      </c>
      <c r="T181" s="4" t="n">
        <f aca="false">1-O181</f>
        <v>1</v>
      </c>
      <c r="U181" s="4" t="n">
        <f aca="false">MIN(O181,1-P181)</f>
        <v>0</v>
      </c>
      <c r="V181" s="11" t="n">
        <f aca="false">MAX(MIN(1-O181,P181),MIN(O181,1-P181))</f>
        <v>0.00166202468126006</v>
      </c>
      <c r="W181" s="12" t="n">
        <f aca="false">MIN(O181,1-O181)</f>
        <v>0</v>
      </c>
      <c r="X181" s="12" t="n">
        <f aca="false">MAX(O181,1-O181)</f>
        <v>1</v>
      </c>
      <c r="AO181" s="13" t="n">
        <f aca="false">O181*P181</f>
        <v>0</v>
      </c>
      <c r="AP181" s="13" t="n">
        <f aca="false">AO181/MAX($AO$2:$AO$202)</f>
        <v>0</v>
      </c>
      <c r="AQ181" s="13" t="n">
        <f aca="false">O181+P181-O181*P181</f>
        <v>0.00166202468126006</v>
      </c>
      <c r="AR181" s="13" t="n">
        <f aca="false">O181^2</f>
        <v>0</v>
      </c>
      <c r="AS181" s="14" t="n">
        <f aca="false">O181^(1/2)</f>
        <v>0</v>
      </c>
    </row>
    <row r="182" customFormat="false" ht="14.9" hidden="false" customHeight="false" outlineLevel="0" collapsed="false">
      <c r="A182" s="16" t="n">
        <v>18</v>
      </c>
      <c r="O182" s="4" t="n">
        <f aca="false">IF(AND((A182&gt;=$D$4),(A182&lt;=$D$5)),1,IF(AND((A182&gt;$D$3),(A182&lt;$D$4)),((A182-$D$3)/($D$4-$D$3)),IF(AND((A182&gt;$D$5),(A182&lt;$D$6)),((A182-$D$6)/($D$5-$D$6)),0)))</f>
        <v>0</v>
      </c>
      <c r="P182" s="4" t="n">
        <f aca="false">1/(1+ABS((A182-$D$19)/$D$17)^(2*$D$18))</f>
        <v>0.00152012454369995</v>
      </c>
      <c r="R182" s="4" t="n">
        <f aca="false">MAX(O182,P182)</f>
        <v>0.00152012454369995</v>
      </c>
      <c r="S182" s="4" t="n">
        <f aca="false">MIN(O182,P182)</f>
        <v>0</v>
      </c>
      <c r="T182" s="4" t="n">
        <f aca="false">1-O182</f>
        <v>1</v>
      </c>
      <c r="U182" s="4" t="n">
        <f aca="false">MIN(O182,1-P182)</f>
        <v>0</v>
      </c>
      <c r="V182" s="11" t="n">
        <f aca="false">MAX(MIN(1-O182,P182),MIN(O182,1-P182))</f>
        <v>0.00152012454369995</v>
      </c>
      <c r="W182" s="12" t="n">
        <f aca="false">MIN(O182,1-O182)</f>
        <v>0</v>
      </c>
      <c r="X182" s="12" t="n">
        <f aca="false">MAX(O182,1-O182)</f>
        <v>1</v>
      </c>
      <c r="AO182" s="13" t="n">
        <f aca="false">O182*P182</f>
        <v>0</v>
      </c>
      <c r="AP182" s="13" t="n">
        <f aca="false">AO182/MAX($AO$2:$AO$202)</f>
        <v>0</v>
      </c>
      <c r="AQ182" s="13" t="n">
        <f aca="false">O182+P182-O182*P182</f>
        <v>0.00152012454369995</v>
      </c>
      <c r="AR182" s="13" t="n">
        <f aca="false">O182^2</f>
        <v>0</v>
      </c>
      <c r="AS182" s="14" t="n">
        <f aca="false">O182^(1/2)</f>
        <v>0</v>
      </c>
    </row>
    <row r="183" customFormat="false" ht="14.9" hidden="false" customHeight="false" outlineLevel="0" collapsed="false">
      <c r="A183" s="16" t="n">
        <v>18.1</v>
      </c>
      <c r="O183" s="4" t="n">
        <f aca="false">IF(AND((A183&gt;=$D$4),(A183&lt;=$D$5)),1,IF(AND((A183&gt;$D$3),(A183&lt;$D$4)),((A183-$D$3)/($D$4-$D$3)),IF(AND((A183&gt;$D$5),(A183&lt;$D$6)),((A183-$D$6)/($D$5-$D$6)),0)))</f>
        <v>0</v>
      </c>
      <c r="P183" s="4" t="n">
        <f aca="false">1/(1+ABS((A183-$D$19)/$D$17)^(2*$D$18))</f>
        <v>0.00139169467582924</v>
      </c>
      <c r="R183" s="4" t="n">
        <f aca="false">MAX(O183,P183)</f>
        <v>0.00139169467582924</v>
      </c>
      <c r="S183" s="4" t="n">
        <f aca="false">MIN(O183,P183)</f>
        <v>0</v>
      </c>
      <c r="T183" s="4" t="n">
        <f aca="false">1-O183</f>
        <v>1</v>
      </c>
      <c r="U183" s="4" t="n">
        <f aca="false">MIN(O183,1-P183)</f>
        <v>0</v>
      </c>
      <c r="V183" s="11" t="n">
        <f aca="false">MAX(MIN(1-O183,P183),MIN(O183,1-P183))</f>
        <v>0.00139169467582924</v>
      </c>
      <c r="W183" s="12" t="n">
        <f aca="false">MIN(O183,1-O183)</f>
        <v>0</v>
      </c>
      <c r="X183" s="12" t="n">
        <f aca="false">MAX(O183,1-O183)</f>
        <v>1</v>
      </c>
      <c r="AO183" s="13" t="n">
        <f aca="false">O183*P183</f>
        <v>0</v>
      </c>
      <c r="AP183" s="13" t="n">
        <f aca="false">AO183/MAX($AO$2:$AO$202)</f>
        <v>0</v>
      </c>
      <c r="AQ183" s="13" t="n">
        <f aca="false">O183+P183-O183*P183</f>
        <v>0.00139169467582924</v>
      </c>
      <c r="AR183" s="13" t="n">
        <f aca="false">O183^2</f>
        <v>0</v>
      </c>
      <c r="AS183" s="14" t="n">
        <f aca="false">O183^(1/2)</f>
        <v>0</v>
      </c>
    </row>
    <row r="184" customFormat="false" ht="14.9" hidden="false" customHeight="false" outlineLevel="0" collapsed="false">
      <c r="A184" s="4" t="n">
        <v>18.2</v>
      </c>
      <c r="O184" s="4" t="n">
        <f aca="false">IF(AND((A184&gt;=$D$4),(A184&lt;=$D$5)),1,IF(AND((A184&gt;$D$3),(A184&lt;$D$4)),((A184-$D$3)/($D$4-$D$3)),IF(AND((A184&gt;$D$5),(A184&lt;$D$6)),((A184-$D$6)/($D$5-$D$6)),0)))</f>
        <v>0</v>
      </c>
      <c r="P184" s="4" t="n">
        <f aca="false">1/(1+ABS((A184-$D$19)/$D$17)^(2*$D$18))</f>
        <v>0.00127533150669682</v>
      </c>
      <c r="R184" s="4" t="n">
        <f aca="false">MAX(O184,P184)</f>
        <v>0.00127533150669682</v>
      </c>
      <c r="S184" s="4" t="n">
        <f aca="false">MIN(O184,P184)</f>
        <v>0</v>
      </c>
      <c r="T184" s="4" t="n">
        <f aca="false">1-O184</f>
        <v>1</v>
      </c>
      <c r="U184" s="4" t="n">
        <f aca="false">MIN(O184,1-P184)</f>
        <v>0</v>
      </c>
      <c r="V184" s="11" t="n">
        <f aca="false">MAX(MIN(1-O184,P184),MIN(O184,1-P184))</f>
        <v>0.00127533150669682</v>
      </c>
      <c r="W184" s="12" t="n">
        <f aca="false">MIN(O184,1-O184)</f>
        <v>0</v>
      </c>
      <c r="X184" s="12" t="n">
        <f aca="false">MAX(O184,1-O184)</f>
        <v>1</v>
      </c>
      <c r="AO184" s="13" t="n">
        <f aca="false">O184*P184</f>
        <v>0</v>
      </c>
      <c r="AP184" s="13" t="n">
        <f aca="false">AO184/MAX($AO$2:$AO$202)</f>
        <v>0</v>
      </c>
      <c r="AQ184" s="13" t="n">
        <f aca="false">O184+P184-O184*P184</f>
        <v>0.00127533150669682</v>
      </c>
      <c r="AR184" s="13" t="n">
        <f aca="false">O184^2</f>
        <v>0</v>
      </c>
      <c r="AS184" s="14" t="n">
        <f aca="false">O184^(1/2)</f>
        <v>0</v>
      </c>
    </row>
    <row r="185" customFormat="false" ht="14.9" hidden="false" customHeight="false" outlineLevel="0" collapsed="false">
      <c r="A185" s="4" t="n">
        <v>18.3</v>
      </c>
      <c r="O185" s="4" t="n">
        <f aca="false">IF(AND((A185&gt;=$D$4),(A185&lt;=$D$5)),1,IF(AND((A185&gt;$D$3),(A185&lt;$D$4)),((A185-$D$3)/($D$4-$D$3)),IF(AND((A185&gt;$D$5),(A185&lt;$D$6)),((A185-$D$6)/($D$5-$D$6)),0)))</f>
        <v>0</v>
      </c>
      <c r="P185" s="4" t="n">
        <f aca="false">1/(1+ABS((A185-$D$19)/$D$17)^(2*$D$18))</f>
        <v>0.00116979028790937</v>
      </c>
      <c r="R185" s="4" t="n">
        <f aca="false">MAX(O185,P185)</f>
        <v>0.00116979028790937</v>
      </c>
      <c r="S185" s="4" t="n">
        <f aca="false">MIN(O185,P185)</f>
        <v>0</v>
      </c>
      <c r="T185" s="4" t="n">
        <f aca="false">1-O185</f>
        <v>1</v>
      </c>
      <c r="U185" s="4" t="n">
        <f aca="false">MIN(O185,1-P185)</f>
        <v>0</v>
      </c>
      <c r="V185" s="11" t="n">
        <f aca="false">MAX(MIN(1-O185,P185),MIN(O185,1-P185))</f>
        <v>0.00116979028790937</v>
      </c>
      <c r="W185" s="12" t="n">
        <f aca="false">MIN(O185,1-O185)</f>
        <v>0</v>
      </c>
      <c r="X185" s="12" t="n">
        <f aca="false">MAX(O185,1-O185)</f>
        <v>1</v>
      </c>
      <c r="AO185" s="13" t="n">
        <f aca="false">O185*P185</f>
        <v>0</v>
      </c>
      <c r="AP185" s="13" t="n">
        <f aca="false">AO185/MAX($AO$2:$AO$202)</f>
        <v>0</v>
      </c>
      <c r="AQ185" s="13" t="n">
        <f aca="false">O185+P185-O185*P185</f>
        <v>0.00116979028790937</v>
      </c>
      <c r="AR185" s="13" t="n">
        <f aca="false">O185^2</f>
        <v>0</v>
      </c>
      <c r="AS185" s="14" t="n">
        <f aca="false">O185^(1/2)</f>
        <v>0</v>
      </c>
    </row>
    <row r="186" customFormat="false" ht="14.9" hidden="false" customHeight="false" outlineLevel="0" collapsed="false">
      <c r="A186" s="4" t="n">
        <v>18.4</v>
      </c>
      <c r="O186" s="4" t="n">
        <f aca="false">IF(AND((A186&gt;=$D$4),(A186&lt;=$D$5)),1,IF(AND((A186&gt;$D$3),(A186&lt;$D$4)),((A186-$D$3)/($D$4-$D$3)),IF(AND((A186&gt;$D$5),(A186&lt;$D$6)),((A186-$D$6)/($D$5-$D$6)),0)))</f>
        <v>0</v>
      </c>
      <c r="P186" s="4" t="n">
        <f aca="false">1/(1+ABS((A186-$D$19)/$D$17)^(2*$D$18))</f>
        <v>0.00107396575581607</v>
      </c>
      <c r="R186" s="4" t="n">
        <f aca="false">MAX(O186,P186)</f>
        <v>0.00107396575581607</v>
      </c>
      <c r="S186" s="4" t="n">
        <f aca="false">MIN(O186,P186)</f>
        <v>0</v>
      </c>
      <c r="T186" s="4" t="n">
        <f aca="false">1-O186</f>
        <v>1</v>
      </c>
      <c r="U186" s="4" t="n">
        <f aca="false">MIN(O186,1-P186)</f>
        <v>0</v>
      </c>
      <c r="V186" s="11" t="n">
        <f aca="false">MAX(MIN(1-O186,P186),MIN(O186,1-P186))</f>
        <v>0.00107396575581607</v>
      </c>
      <c r="W186" s="12" t="n">
        <f aca="false">MIN(O186,1-O186)</f>
        <v>0</v>
      </c>
      <c r="X186" s="12" t="n">
        <f aca="false">MAX(O186,1-O186)</f>
        <v>1</v>
      </c>
      <c r="AO186" s="13" t="n">
        <f aca="false">O186*P186</f>
        <v>0</v>
      </c>
      <c r="AP186" s="13" t="n">
        <f aca="false">AO186/MAX($AO$2:$AO$202)</f>
        <v>0</v>
      </c>
      <c r="AQ186" s="13" t="n">
        <f aca="false">O186+P186-O186*P186</f>
        <v>0.00107396575581607</v>
      </c>
      <c r="AR186" s="13" t="n">
        <f aca="false">O186^2</f>
        <v>0</v>
      </c>
      <c r="AS186" s="14" t="n">
        <f aca="false">O186^(1/2)</f>
        <v>0</v>
      </c>
    </row>
    <row r="187" customFormat="false" ht="14.9" hidden="false" customHeight="false" outlineLevel="0" collapsed="false">
      <c r="A187" s="4" t="n">
        <v>18.5</v>
      </c>
      <c r="O187" s="4" t="n">
        <f aca="false">IF(AND((A187&gt;=$D$4),(A187&lt;=$D$5)),1,IF(AND((A187&gt;$D$3),(A187&lt;$D$4)),((A187-$D$3)/($D$4-$D$3)),IF(AND((A187&gt;$D$5),(A187&lt;$D$6)),((A187-$D$6)/($D$5-$D$6)),0)))</f>
        <v>0</v>
      </c>
      <c r="P187" s="4" t="n">
        <f aca="false">1/(1+ABS((A187-$D$19)/$D$17)^(2*$D$18))</f>
        <v>0.000986875306398169</v>
      </c>
      <c r="R187" s="4" t="n">
        <f aca="false">MAX(O187,P187)</f>
        <v>0.000986875306398169</v>
      </c>
      <c r="S187" s="4" t="n">
        <f aca="false">MIN(O187,P187)</f>
        <v>0</v>
      </c>
      <c r="T187" s="4" t="n">
        <f aca="false">1-O187</f>
        <v>1</v>
      </c>
      <c r="U187" s="4" t="n">
        <f aca="false">MIN(O187,1-P187)</f>
        <v>0</v>
      </c>
      <c r="V187" s="11" t="n">
        <f aca="false">MAX(MIN(1-O187,P187),MIN(O187,1-P187))</f>
        <v>0.000986875306398169</v>
      </c>
      <c r="W187" s="12" t="n">
        <f aca="false">MIN(O187,1-O187)</f>
        <v>0</v>
      </c>
      <c r="X187" s="12" t="n">
        <f aca="false">MAX(O187,1-O187)</f>
        <v>1</v>
      </c>
      <c r="AO187" s="13" t="n">
        <f aca="false">O187*P187</f>
        <v>0</v>
      </c>
      <c r="AP187" s="13" t="n">
        <f aca="false">AO187/MAX($AO$2:$AO$202)</f>
        <v>0</v>
      </c>
      <c r="AQ187" s="13" t="n">
        <f aca="false">O187+P187-O187*P187</f>
        <v>0.000986875306398169</v>
      </c>
      <c r="AR187" s="13" t="n">
        <f aca="false">O187^2</f>
        <v>0</v>
      </c>
      <c r="AS187" s="14" t="n">
        <f aca="false">O187^(1/2)</f>
        <v>0</v>
      </c>
    </row>
    <row r="188" customFormat="false" ht="14.9" hidden="false" customHeight="false" outlineLevel="0" collapsed="false">
      <c r="A188" s="4" t="n">
        <v>18.6</v>
      </c>
      <c r="O188" s="4" t="n">
        <f aca="false">IF(AND((A188&gt;=$D$4),(A188&lt;=$D$5)),1,IF(AND((A188&gt;$D$3),(A188&lt;$D$4)),((A188-$D$3)/($D$4-$D$3)),IF(AND((A188&gt;$D$5),(A188&lt;$D$6)),((A188-$D$6)/($D$5-$D$6)),0)))</f>
        <v>0</v>
      </c>
      <c r="P188" s="4" t="n">
        <f aca="false">1/(1+ABS((A188-$D$19)/$D$17)^(2*$D$18))</f>
        <v>0.000907644337099457</v>
      </c>
      <c r="R188" s="4" t="n">
        <f aca="false">MAX(O188,P188)</f>
        <v>0.000907644337099457</v>
      </c>
      <c r="S188" s="4" t="n">
        <f aca="false">MIN(O188,P188)</f>
        <v>0</v>
      </c>
      <c r="T188" s="4" t="n">
        <f aca="false">1-O188</f>
        <v>1</v>
      </c>
      <c r="U188" s="4" t="n">
        <f aca="false">MIN(O188,1-P188)</f>
        <v>0</v>
      </c>
      <c r="V188" s="11" t="n">
        <f aca="false">MAX(MIN(1-O188,P188),MIN(O188,1-P188))</f>
        <v>0.000907644337099457</v>
      </c>
      <c r="W188" s="12" t="n">
        <f aca="false">MIN(O188,1-O188)</f>
        <v>0</v>
      </c>
      <c r="X188" s="12" t="n">
        <f aca="false">MAX(O188,1-O188)</f>
        <v>1</v>
      </c>
      <c r="AO188" s="13" t="n">
        <f aca="false">O188*P188</f>
        <v>0</v>
      </c>
      <c r="AP188" s="13" t="n">
        <f aca="false">AO188/MAX($AO$2:$AO$202)</f>
        <v>0</v>
      </c>
      <c r="AQ188" s="13" t="n">
        <f aca="false">O188+P188-O188*P188</f>
        <v>0.000907644337099457</v>
      </c>
      <c r="AR188" s="13" t="n">
        <f aca="false">O188^2</f>
        <v>0</v>
      </c>
      <c r="AS188" s="14" t="n">
        <f aca="false">O188^(1/2)</f>
        <v>0</v>
      </c>
    </row>
    <row r="189" customFormat="false" ht="14.9" hidden="false" customHeight="false" outlineLevel="0" collapsed="false">
      <c r="A189" s="4" t="n">
        <v>18.7</v>
      </c>
      <c r="O189" s="4" t="n">
        <f aca="false">IF(AND((A189&gt;=$D$4),(A189&lt;=$D$5)),1,IF(AND((A189&gt;$D$3),(A189&lt;$D$4)),((A189-$D$3)/($D$4-$D$3)),IF(AND((A189&gt;$D$5),(A189&lt;$D$6)),((A189-$D$6)/($D$5-$D$6)),0)))</f>
        <v>0</v>
      </c>
      <c r="P189" s="4" t="n">
        <f aca="false">1/(1+ABS((A189-$D$19)/$D$17)^(2*$D$18))</f>
        <v>0.000835493459843741</v>
      </c>
      <c r="R189" s="4" t="n">
        <f aca="false">MAX(O189,P189)</f>
        <v>0.000835493459843741</v>
      </c>
      <c r="S189" s="4" t="n">
        <f aca="false">MIN(O189,P189)</f>
        <v>0</v>
      </c>
      <c r="T189" s="4" t="n">
        <f aca="false">1-O189</f>
        <v>1</v>
      </c>
      <c r="U189" s="4" t="n">
        <f aca="false">MIN(O189,1-P189)</f>
        <v>0</v>
      </c>
      <c r="V189" s="11" t="n">
        <f aca="false">MAX(MIN(1-O189,P189),MIN(O189,1-P189))</f>
        <v>0.000835493459843741</v>
      </c>
      <c r="W189" s="12" t="n">
        <f aca="false">MIN(O189,1-O189)</f>
        <v>0</v>
      </c>
      <c r="X189" s="12" t="n">
        <f aca="false">MAX(O189,1-O189)</f>
        <v>1</v>
      </c>
      <c r="AO189" s="13" t="n">
        <f aca="false">O189*P189</f>
        <v>0</v>
      </c>
      <c r="AP189" s="13" t="n">
        <f aca="false">AO189/MAX($AO$2:$AO$202)</f>
        <v>0</v>
      </c>
      <c r="AQ189" s="13" t="n">
        <f aca="false">O189+P189-O189*P189</f>
        <v>0.000835493459843741</v>
      </c>
      <c r="AR189" s="13" t="n">
        <f aca="false">O189^2</f>
        <v>0</v>
      </c>
      <c r="AS189" s="14" t="n">
        <f aca="false">O189^(1/2)</f>
        <v>0</v>
      </c>
    </row>
    <row r="190" customFormat="false" ht="14.9" hidden="false" customHeight="false" outlineLevel="0" collapsed="false">
      <c r="A190" s="4" t="n">
        <v>18.8</v>
      </c>
      <c r="O190" s="4" t="n">
        <f aca="false">IF(AND((A190&gt;=$D$4),(A190&lt;=$D$5)),1,IF(AND((A190&gt;$D$3),(A190&lt;$D$4)),((A190-$D$3)/($D$4-$D$3)),IF(AND((A190&gt;$D$5),(A190&lt;$D$6)),((A190-$D$6)/($D$5-$D$6)),0)))</f>
        <v>0</v>
      </c>
      <c r="P190" s="4" t="n">
        <f aca="false">1/(1+ABS((A190-$D$19)/$D$17)^(2*$D$18))</f>
        <v>0.000769727331952511</v>
      </c>
      <c r="R190" s="4" t="n">
        <f aca="false">MAX(O190,P190)</f>
        <v>0.000769727331952511</v>
      </c>
      <c r="S190" s="4" t="n">
        <f aca="false">MIN(O190,P190)</f>
        <v>0</v>
      </c>
      <c r="T190" s="4" t="n">
        <f aca="false">1-O190</f>
        <v>1</v>
      </c>
      <c r="U190" s="4" t="n">
        <f aca="false">MIN(O190,1-P190)</f>
        <v>0</v>
      </c>
      <c r="V190" s="11" t="n">
        <f aca="false">MAX(MIN(1-O190,P190),MIN(O190,1-P190))</f>
        <v>0.000769727331952511</v>
      </c>
      <c r="W190" s="12" t="n">
        <f aca="false">MIN(O190,1-O190)</f>
        <v>0</v>
      </c>
      <c r="X190" s="12" t="n">
        <f aca="false">MAX(O190,1-O190)</f>
        <v>1</v>
      </c>
      <c r="AO190" s="13" t="n">
        <f aca="false">O190*P190</f>
        <v>0</v>
      </c>
      <c r="AP190" s="13" t="n">
        <f aca="false">AO190/MAX($AO$2:$AO$202)</f>
        <v>0</v>
      </c>
      <c r="AQ190" s="13" t="n">
        <f aca="false">O190+P190-O190*P190</f>
        <v>0.000769727331952511</v>
      </c>
      <c r="AR190" s="13" t="n">
        <f aca="false">O190^2</f>
        <v>0</v>
      </c>
      <c r="AS190" s="14" t="n">
        <f aca="false">O190^(1/2)</f>
        <v>0</v>
      </c>
    </row>
    <row r="191" customFormat="false" ht="14.9" hidden="false" customHeight="false" outlineLevel="0" collapsed="false">
      <c r="A191" s="4" t="n">
        <v>18.9</v>
      </c>
      <c r="O191" s="4" t="n">
        <f aca="false">IF(AND((A191&gt;=$D$4),(A191&lt;=$D$5)),1,IF(AND((A191&gt;$D$3),(A191&lt;$D$4)),((A191-$D$3)/($D$4-$D$3)),IF(AND((A191&gt;$D$5),(A191&lt;$D$6)),((A191-$D$6)/($D$5-$D$6)),0)))</f>
        <v>0</v>
      </c>
      <c r="P191" s="4" t="n">
        <f aca="false">1/(1+ABS((A191-$D$19)/$D$17)^(2*$D$18))</f>
        <v>0.000709724887774693</v>
      </c>
      <c r="R191" s="4" t="n">
        <f aca="false">MAX(O191,P191)</f>
        <v>0.000709724887774693</v>
      </c>
      <c r="S191" s="4" t="n">
        <f aca="false">MIN(O191,P191)</f>
        <v>0</v>
      </c>
      <c r="T191" s="4" t="n">
        <f aca="false">1-O191</f>
        <v>1</v>
      </c>
      <c r="U191" s="4" t="n">
        <f aca="false">MIN(O191,1-P191)</f>
        <v>0</v>
      </c>
      <c r="V191" s="11" t="n">
        <f aca="false">MAX(MIN(1-O191,P191),MIN(O191,1-P191))</f>
        <v>0.000709724887774693</v>
      </c>
      <c r="W191" s="12" t="n">
        <f aca="false">MIN(O191,1-O191)</f>
        <v>0</v>
      </c>
      <c r="X191" s="12" t="n">
        <f aca="false">MAX(O191,1-O191)</f>
        <v>1</v>
      </c>
      <c r="AO191" s="13" t="n">
        <f aca="false">O191*P191</f>
        <v>0</v>
      </c>
      <c r="AP191" s="13" t="n">
        <f aca="false">AO191/MAX($AO$2:$AO$202)</f>
        <v>0</v>
      </c>
      <c r="AQ191" s="13" t="n">
        <f aca="false">O191+P191-O191*P191</f>
        <v>0.000709724887774693</v>
      </c>
      <c r="AR191" s="13" t="n">
        <f aca="false">O191^2</f>
        <v>0</v>
      </c>
      <c r="AS191" s="14" t="n">
        <f aca="false">O191^(1/2)</f>
        <v>0</v>
      </c>
    </row>
    <row r="192" customFormat="false" ht="14.9" hidden="false" customHeight="false" outlineLevel="0" collapsed="false">
      <c r="A192" s="4" t="n">
        <v>19</v>
      </c>
      <c r="O192" s="4" t="n">
        <f aca="false">IF(AND((A192&gt;=$D$4),(A192&lt;=$D$5)),1,IF(AND((A192&gt;$D$3),(A192&lt;$D$4)),((A192-$D$3)/($D$4-$D$3)),IF(AND((A192&gt;$D$5),(A192&lt;$D$6)),((A192-$D$6)/($D$5-$D$6)),0)))</f>
        <v>0</v>
      </c>
      <c r="P192" s="4" t="n">
        <f aca="false">1/(1+ABS((A192-$D$19)/$D$17)^(2*$D$18))</f>
        <v>0.00065493078456103</v>
      </c>
      <c r="R192" s="4" t="n">
        <f aca="false">MAX(O192,P192)</f>
        <v>0.00065493078456103</v>
      </c>
      <c r="S192" s="4" t="n">
        <f aca="false">MIN(O192,P192)</f>
        <v>0</v>
      </c>
      <c r="T192" s="4" t="n">
        <f aca="false">1-O192</f>
        <v>1</v>
      </c>
      <c r="U192" s="4" t="n">
        <f aca="false">MIN(O192,1-P192)</f>
        <v>0</v>
      </c>
      <c r="V192" s="11" t="n">
        <f aca="false">MAX(MIN(1-O192,P192),MIN(O192,1-P192))</f>
        <v>0.00065493078456103</v>
      </c>
      <c r="W192" s="12" t="n">
        <f aca="false">MIN(O192,1-O192)</f>
        <v>0</v>
      </c>
      <c r="X192" s="12" t="n">
        <f aca="false">MAX(O192,1-O192)</f>
        <v>1</v>
      </c>
      <c r="AO192" s="13" t="n">
        <f aca="false">O192*P192</f>
        <v>0</v>
      </c>
      <c r="AP192" s="13" t="n">
        <f aca="false">AO192/MAX($AO$2:$AO$202)</f>
        <v>0</v>
      </c>
      <c r="AQ192" s="13" t="n">
        <f aca="false">O192+P192-O192*P192</f>
        <v>0.00065493078456103</v>
      </c>
      <c r="AR192" s="13" t="n">
        <f aca="false">O192^2</f>
        <v>0</v>
      </c>
      <c r="AS192" s="14" t="n">
        <f aca="false">O192^(1/2)</f>
        <v>0</v>
      </c>
    </row>
    <row r="193" customFormat="false" ht="14.9" hidden="false" customHeight="false" outlineLevel="0" collapsed="false">
      <c r="A193" s="4" t="n">
        <v>19.1</v>
      </c>
      <c r="O193" s="4" t="n">
        <f aca="false">IF(AND((A193&gt;=$D$4),(A193&lt;=$D$5)),1,IF(AND((A193&gt;$D$3),(A193&lt;$D$4)),((A193-$D$3)/($D$4-$D$3)),IF(AND((A193&gt;$D$5),(A193&lt;$D$6)),((A193-$D$6)/($D$5-$D$6)),0)))</f>
        <v>0</v>
      </c>
      <c r="P193" s="4" t="n">
        <f aca="false">1/(1+ABS((A193-$D$19)/$D$17)^(2*$D$18))</f>
        <v>0.000604847902289031</v>
      </c>
      <c r="R193" s="4" t="n">
        <f aca="false">MAX(O193,P193)</f>
        <v>0.000604847902289031</v>
      </c>
      <c r="S193" s="4" t="n">
        <f aca="false">MIN(O193,P193)</f>
        <v>0</v>
      </c>
      <c r="T193" s="4" t="n">
        <f aca="false">1-O193</f>
        <v>1</v>
      </c>
      <c r="U193" s="4" t="n">
        <f aca="false">MIN(O193,1-P193)</f>
        <v>0</v>
      </c>
      <c r="V193" s="11" t="n">
        <f aca="false">MAX(MIN(1-O193,P193),MIN(O193,1-P193))</f>
        <v>0.000604847902289031</v>
      </c>
      <c r="W193" s="12" t="n">
        <f aca="false">MIN(O193,1-O193)</f>
        <v>0</v>
      </c>
      <c r="X193" s="12" t="n">
        <f aca="false">MAX(O193,1-O193)</f>
        <v>1</v>
      </c>
      <c r="AO193" s="13" t="n">
        <f aca="false">O193*P193</f>
        <v>0</v>
      </c>
      <c r="AP193" s="13" t="n">
        <f aca="false">AO193/MAX($AO$2:$AO$202)</f>
        <v>0</v>
      </c>
      <c r="AQ193" s="13" t="n">
        <f aca="false">O193+P193-O193*P193</f>
        <v>0.000604847902289031</v>
      </c>
      <c r="AR193" s="13" t="n">
        <f aca="false">O193^2</f>
        <v>0</v>
      </c>
      <c r="AS193" s="14" t="n">
        <f aca="false">O193^(1/2)</f>
        <v>0</v>
      </c>
    </row>
    <row r="194" customFormat="false" ht="14.9" hidden="false" customHeight="false" outlineLevel="0" collapsed="false">
      <c r="A194" s="4" t="n">
        <v>19.2</v>
      </c>
      <c r="O194" s="4" t="n">
        <f aca="false">IF(AND((A194&gt;=$D$4),(A194&lt;=$D$5)),1,IF(AND((A194&gt;$D$3),(A194&lt;$D$4)),((A194-$D$3)/($D$4-$D$3)),IF(AND((A194&gt;$D$5),(A194&lt;$D$6)),((A194-$D$6)/($D$5-$D$6)),0)))</f>
        <v>0</v>
      </c>
      <c r="P194" s="4" t="n">
        <f aca="false">1/(1+ABS((A194-$D$19)/$D$17)^(2*$D$18))</f>
        <v>0.000559030759469682</v>
      </c>
      <c r="R194" s="4" t="n">
        <f aca="false">MAX(O194,P194)</f>
        <v>0.000559030759469682</v>
      </c>
      <c r="S194" s="4" t="n">
        <f aca="false">MIN(O194,P194)</f>
        <v>0</v>
      </c>
      <c r="T194" s="4" t="n">
        <f aca="false">1-O194</f>
        <v>1</v>
      </c>
      <c r="U194" s="4" t="n">
        <f aca="false">MIN(O194,1-P194)</f>
        <v>0</v>
      </c>
      <c r="V194" s="11" t="n">
        <f aca="false">MAX(MIN(1-O194,P194),MIN(O194,1-P194))</f>
        <v>0.000559030759469682</v>
      </c>
      <c r="W194" s="12" t="n">
        <f aca="false">MIN(O194,1-O194)</f>
        <v>0</v>
      </c>
      <c r="X194" s="12" t="n">
        <f aca="false">MAX(O194,1-O194)</f>
        <v>1</v>
      </c>
      <c r="AO194" s="13" t="n">
        <f aca="false">O194*P194</f>
        <v>0</v>
      </c>
      <c r="AP194" s="13" t="n">
        <f aca="false">AO194/MAX($AO$2:$AO$202)</f>
        <v>0</v>
      </c>
      <c r="AQ194" s="13" t="n">
        <f aca="false">O194+P194-O194*P194</f>
        <v>0.000559030759469682</v>
      </c>
      <c r="AR194" s="13" t="n">
        <f aca="false">O194^2</f>
        <v>0</v>
      </c>
      <c r="AS194" s="14" t="n">
        <f aca="false">O194^(1/2)</f>
        <v>0</v>
      </c>
    </row>
    <row r="195" customFormat="false" ht="14.9" hidden="false" customHeight="false" outlineLevel="0" collapsed="false">
      <c r="A195" s="4" t="n">
        <v>19.3</v>
      </c>
      <c r="O195" s="4" t="n">
        <f aca="false">IF(AND((A195&gt;=$D$4),(A195&lt;=$D$5)),1,IF(AND((A195&gt;$D$3),(A195&lt;$D$4)),((A195-$D$3)/($D$4-$D$3)),IF(AND((A195&gt;$D$5),(A195&lt;$D$6)),((A195-$D$6)/($D$5-$D$6)),0)))</f>
        <v>0</v>
      </c>
      <c r="P195" s="4" t="n">
        <f aca="false">1/(1+ABS((A195-$D$19)/$D$17)^(2*$D$18))</f>
        <v>0.000517079726033029</v>
      </c>
      <c r="R195" s="4" t="n">
        <f aca="false">MAX(O195,P195)</f>
        <v>0.000517079726033029</v>
      </c>
      <c r="S195" s="4" t="n">
        <f aca="false">MIN(O195,P195)</f>
        <v>0</v>
      </c>
      <c r="T195" s="4" t="n">
        <f aca="false">1-O195</f>
        <v>1</v>
      </c>
      <c r="U195" s="4" t="n">
        <f aca="false">MIN(O195,1-P195)</f>
        <v>0</v>
      </c>
      <c r="V195" s="11" t="n">
        <f aca="false">MAX(MIN(1-O195,P195),MIN(O195,1-P195))</f>
        <v>0.000517079726033029</v>
      </c>
      <c r="W195" s="12" t="n">
        <f aca="false">MIN(O195,1-O195)</f>
        <v>0</v>
      </c>
      <c r="X195" s="12" t="n">
        <f aca="false">MAX(O195,1-O195)</f>
        <v>1</v>
      </c>
      <c r="AO195" s="13" t="n">
        <f aca="false">O195*P195</f>
        <v>0</v>
      </c>
      <c r="AP195" s="13" t="n">
        <f aca="false">AO195/MAX($AO$2:$AO$202)</f>
        <v>0</v>
      </c>
      <c r="AQ195" s="13" t="n">
        <f aca="false">O195+P195-O195*P195</f>
        <v>0.000517079726033029</v>
      </c>
      <c r="AR195" s="13" t="n">
        <f aca="false">O195^2</f>
        <v>0</v>
      </c>
      <c r="AS195" s="14" t="n">
        <f aca="false">O195^(1/2)</f>
        <v>0</v>
      </c>
    </row>
    <row r="196" customFormat="false" ht="14.9" hidden="false" customHeight="false" outlineLevel="0" collapsed="false">
      <c r="A196" s="4" t="n">
        <v>19.4</v>
      </c>
      <c r="O196" s="4" t="n">
        <f aca="false">IF(AND((A196&gt;=$D$4),(A196&lt;=$D$5)),1,IF(AND((A196&gt;$D$3),(A196&lt;$D$4)),((A196-$D$3)/($D$4-$D$3)),IF(AND((A196&gt;$D$5),(A196&lt;$D$6)),((A196-$D$6)/($D$5-$D$6)),0)))</f>
        <v>0</v>
      </c>
      <c r="P196" s="4" t="n">
        <f aca="false">1/(1+ABS((A196-$D$19)/$D$17)^(2*$D$18))</f>
        <v>0.000478635930691611</v>
      </c>
      <c r="R196" s="4" t="n">
        <f aca="false">MAX(O196,P196)</f>
        <v>0.000478635930691611</v>
      </c>
      <c r="S196" s="4" t="n">
        <f aca="false">MIN(O196,P196)</f>
        <v>0</v>
      </c>
      <c r="T196" s="4" t="n">
        <f aca="false">1-O196</f>
        <v>1</v>
      </c>
      <c r="U196" s="4" t="n">
        <f aca="false">MIN(O196,1-P196)</f>
        <v>0</v>
      </c>
      <c r="V196" s="11" t="n">
        <f aca="false">MAX(MIN(1-O196,P196),MIN(O196,1-P196))</f>
        <v>0.000478635930691611</v>
      </c>
      <c r="W196" s="12" t="n">
        <f aca="false">MIN(O196,1-O196)</f>
        <v>0</v>
      </c>
      <c r="X196" s="12" t="n">
        <f aca="false">MAX(O196,1-O196)</f>
        <v>1</v>
      </c>
      <c r="AO196" s="13" t="n">
        <f aca="false">O196*P196</f>
        <v>0</v>
      </c>
      <c r="AP196" s="13" t="n">
        <f aca="false">AO196/MAX($AO$2:$AO$202)</f>
        <v>0</v>
      </c>
      <c r="AQ196" s="13" t="n">
        <f aca="false">O196+P196-O196*P196</f>
        <v>0.000478635930691611</v>
      </c>
      <c r="AR196" s="13" t="n">
        <f aca="false">O196^2</f>
        <v>0</v>
      </c>
      <c r="AS196" s="14" t="n">
        <f aca="false">O196^(1/2)</f>
        <v>0</v>
      </c>
    </row>
    <row r="197" customFormat="false" ht="14.9" hidden="false" customHeight="false" outlineLevel="0" collapsed="false">
      <c r="A197" s="4" t="n">
        <v>19.5</v>
      </c>
      <c r="O197" s="4" t="n">
        <f aca="false">IF(AND((A197&gt;=$D$4),(A197&lt;=$D$5)),1,IF(AND((A197&gt;$D$3),(A197&lt;$D$4)),((A197-$D$3)/($D$4-$D$3)),IF(AND((A197&gt;$D$5),(A197&lt;$D$6)),((A197-$D$6)/($D$5-$D$6)),0)))</f>
        <v>0</v>
      </c>
      <c r="P197" s="4" t="n">
        <f aca="false">1/(1+ABS((A197-$D$19)/$D$17)^(2*$D$18))</f>
        <v>0.000443376774136295</v>
      </c>
      <c r="R197" s="4" t="n">
        <f aca="false">MAX(O197,P197)</f>
        <v>0.000443376774136295</v>
      </c>
      <c r="S197" s="4" t="n">
        <f aca="false">MIN(O197,P197)</f>
        <v>0</v>
      </c>
      <c r="T197" s="4" t="n">
        <f aca="false">1-O197</f>
        <v>1</v>
      </c>
      <c r="U197" s="4" t="n">
        <f aca="false">MIN(O197,1-P197)</f>
        <v>0</v>
      </c>
      <c r="V197" s="11" t="n">
        <f aca="false">MAX(MIN(1-O197,P197),MIN(O197,1-P197))</f>
        <v>0.000443376774136295</v>
      </c>
      <c r="W197" s="12" t="n">
        <f aca="false">MIN(O197,1-O197)</f>
        <v>0</v>
      </c>
      <c r="X197" s="12" t="n">
        <f aca="false">MAX(O197,1-O197)</f>
        <v>1</v>
      </c>
      <c r="AO197" s="13" t="n">
        <f aca="false">O197*P197</f>
        <v>0</v>
      </c>
      <c r="AP197" s="13" t="n">
        <f aca="false">AO197/MAX($AO$2:$AO$202)</f>
        <v>0</v>
      </c>
      <c r="AQ197" s="13" t="n">
        <f aca="false">O197+P197-O197*P197</f>
        <v>0.000443376774136295</v>
      </c>
      <c r="AR197" s="13" t="n">
        <f aca="false">O197^2</f>
        <v>0</v>
      </c>
      <c r="AS197" s="14" t="n">
        <f aca="false">O197^(1/2)</f>
        <v>0</v>
      </c>
    </row>
    <row r="198" customFormat="false" ht="14.9" hidden="false" customHeight="false" outlineLevel="0" collapsed="false">
      <c r="A198" s="4" t="n">
        <v>19.6</v>
      </c>
      <c r="O198" s="4" t="n">
        <f aca="false">IF(AND((A198&gt;=$D$4),(A198&lt;=$D$5)),1,IF(AND((A198&gt;$D$3),(A198&lt;$D$4)),((A198-$D$3)/($D$4-$D$3)),IF(AND((A198&gt;$D$5),(A198&lt;$D$6)),((A198-$D$6)/($D$5-$D$6)),0)))</f>
        <v>0</v>
      </c>
      <c r="P198" s="4" t="n">
        <f aca="false">1/(1+ABS((A198-$D$19)/$D$17)^(2*$D$18))</f>
        <v>0.000411011971380814</v>
      </c>
      <c r="R198" s="4" t="n">
        <f aca="false">MAX(O198,P198)</f>
        <v>0.000411011971380814</v>
      </c>
      <c r="S198" s="4" t="n">
        <f aca="false">MIN(O198,P198)</f>
        <v>0</v>
      </c>
      <c r="T198" s="4" t="n">
        <f aca="false">1-O198</f>
        <v>1</v>
      </c>
      <c r="U198" s="4" t="n">
        <f aca="false">MIN(O198,1-P198)</f>
        <v>0</v>
      </c>
      <c r="V198" s="11" t="n">
        <f aca="false">MAX(MIN(1-O198,P198),MIN(O198,1-P198))</f>
        <v>0.000411011971380814</v>
      </c>
      <c r="W198" s="12" t="n">
        <f aca="false">MIN(O198,1-O198)</f>
        <v>0</v>
      </c>
      <c r="X198" s="12" t="n">
        <f aca="false">MAX(O198,1-O198)</f>
        <v>1</v>
      </c>
      <c r="AO198" s="13" t="n">
        <f aca="false">O198*P198</f>
        <v>0</v>
      </c>
      <c r="AP198" s="13" t="n">
        <f aca="false">AO198/MAX($AO$2:$AO$202)</f>
        <v>0</v>
      </c>
      <c r="AQ198" s="13" t="n">
        <f aca="false">O198+P198-O198*P198</f>
        <v>0.000411011971380814</v>
      </c>
      <c r="AR198" s="13" t="n">
        <f aca="false">O198^2</f>
        <v>0</v>
      </c>
      <c r="AS198" s="14" t="n">
        <f aca="false">O198^(1/2)</f>
        <v>0</v>
      </c>
    </row>
    <row r="199" customFormat="false" ht="14.9" hidden="false" customHeight="false" outlineLevel="0" collapsed="false">
      <c r="A199" s="4" t="n">
        <v>19.7</v>
      </c>
      <c r="O199" s="4" t="n">
        <f aca="false">IF(AND((A199&gt;=$D$4),(A199&lt;=$D$5)),1,IF(AND((A199&gt;$D$3),(A199&lt;$D$4)),((A199-$D$3)/($D$4-$D$3)),IF(AND((A199&gt;$D$5),(A199&lt;$D$6)),((A199-$D$6)/($D$5-$D$6)),0)))</f>
        <v>0</v>
      </c>
      <c r="P199" s="4" t="n">
        <f aca="false">1/(1+ABS((A199-$D$19)/$D$17)^(2*$D$18))</f>
        <v>0.00038128005683647</v>
      </c>
      <c r="R199" s="4" t="n">
        <f aca="false">MAX(O199,P199)</f>
        <v>0.00038128005683647</v>
      </c>
      <c r="S199" s="4" t="n">
        <f aca="false">MIN(O199,P199)</f>
        <v>0</v>
      </c>
      <c r="T199" s="4" t="n">
        <f aca="false">1-O199</f>
        <v>1</v>
      </c>
      <c r="U199" s="4" t="n">
        <f aca="false">MIN(O199,1-P199)</f>
        <v>0</v>
      </c>
      <c r="V199" s="11" t="n">
        <f aca="false">MAX(MIN(1-O199,P199),MIN(O199,1-P199))</f>
        <v>0.00038128005683647</v>
      </c>
      <c r="W199" s="12" t="n">
        <f aca="false">MIN(O199,1-O199)</f>
        <v>0</v>
      </c>
      <c r="X199" s="12" t="n">
        <f aca="false">MAX(O199,1-O199)</f>
        <v>1</v>
      </c>
      <c r="AO199" s="13" t="n">
        <f aca="false">O199*P199</f>
        <v>0</v>
      </c>
      <c r="AP199" s="13" t="n">
        <f aca="false">AO199/MAX($AO$2:$AO$202)</f>
        <v>0</v>
      </c>
      <c r="AQ199" s="13" t="n">
        <f aca="false">O199+P199-O199*P199</f>
        <v>0.00038128005683647</v>
      </c>
      <c r="AR199" s="13" t="n">
        <f aca="false">O199^2</f>
        <v>0</v>
      </c>
      <c r="AS199" s="14" t="n">
        <f aca="false">O199^(1/2)</f>
        <v>0</v>
      </c>
    </row>
    <row r="200" customFormat="false" ht="14.9" hidden="false" customHeight="false" outlineLevel="0" collapsed="false">
      <c r="A200" s="4" t="n">
        <v>19.8</v>
      </c>
      <c r="O200" s="4" t="n">
        <f aca="false">IF(AND((A200&gt;=$D$4),(A200&lt;=$D$5)),1,IF(AND((A200&gt;$D$3),(A200&lt;$D$4)),((A200-$D$3)/($D$4-$D$3)),IF(AND((A200&gt;$D$5),(A200&lt;$D$6)),((A200-$D$6)/($D$5-$D$6)),0)))</f>
        <v>0</v>
      </c>
      <c r="P200" s="4" t="n">
        <f aca="false">1/(1+ABS((A200-$D$19)/$D$17)^(2*$D$18))</f>
        <v>0.000353945294518702</v>
      </c>
      <c r="R200" s="4" t="n">
        <f aca="false">MAX(O200,P200)</f>
        <v>0.000353945294518702</v>
      </c>
      <c r="S200" s="4" t="n">
        <f aca="false">MIN(O200,P200)</f>
        <v>0</v>
      </c>
      <c r="T200" s="4" t="n">
        <f aca="false">1-O200</f>
        <v>1</v>
      </c>
      <c r="U200" s="4" t="n">
        <f aca="false">MIN(O200,1-P200)</f>
        <v>0</v>
      </c>
      <c r="V200" s="11" t="n">
        <f aca="false">MAX(MIN(1-O200,P200),MIN(O200,1-P200))</f>
        <v>0.000353945294518702</v>
      </c>
      <c r="W200" s="12" t="n">
        <f aca="false">MIN(O200,1-O200)</f>
        <v>0</v>
      </c>
      <c r="X200" s="12" t="n">
        <f aca="false">MAX(O200,1-O200)</f>
        <v>1</v>
      </c>
      <c r="AO200" s="13" t="n">
        <f aca="false">O200*P200</f>
        <v>0</v>
      </c>
      <c r="AP200" s="13" t="n">
        <f aca="false">AO200/MAX($AO$2:$AO$202)</f>
        <v>0</v>
      </c>
      <c r="AQ200" s="13" t="n">
        <f aca="false">O200+P200-O200*P200</f>
        <v>0.000353945294518702</v>
      </c>
      <c r="AR200" s="13" t="n">
        <f aca="false">O200^2</f>
        <v>0</v>
      </c>
      <c r="AS200" s="14" t="n">
        <f aca="false">O200^(1/2)</f>
        <v>0</v>
      </c>
    </row>
    <row r="201" customFormat="false" ht="14.9" hidden="false" customHeight="false" outlineLevel="0" collapsed="false">
      <c r="A201" s="4" t="n">
        <v>19.9</v>
      </c>
      <c r="O201" s="4" t="n">
        <f aca="false">IF(AND((A201&gt;=$D$4),(A201&lt;=$D$5)),1,IF(AND((A201&gt;$D$3),(A201&lt;$D$4)),((A201-$D$3)/($D$4-$D$3)),IF(AND((A201&gt;$D$5),(A201&lt;$D$6)),((A201-$D$6)/($D$5-$D$6)),0)))</f>
        <v>0</v>
      </c>
      <c r="P201" s="4" t="n">
        <f aca="false">1/(1+ABS((A201-$D$19)/$D$17)^(2*$D$18))</f>
        <v>0.000328794943375122</v>
      </c>
      <c r="R201" s="4" t="n">
        <f aca="false">MAX(O201,P201)</f>
        <v>0.000328794943375122</v>
      </c>
      <c r="S201" s="4" t="n">
        <f aca="false">MIN(O201,P201)</f>
        <v>0</v>
      </c>
      <c r="T201" s="4" t="n">
        <f aca="false">1-O201</f>
        <v>1</v>
      </c>
      <c r="U201" s="4" t="n">
        <f aca="false">MIN(O201,1-P201)</f>
        <v>0</v>
      </c>
      <c r="V201" s="11" t="n">
        <f aca="false">MAX(MIN(1-O201,P201),MIN(O201,1-P201))</f>
        <v>0.000328794943375122</v>
      </c>
      <c r="W201" s="12" t="n">
        <f aca="false">MIN(O201,1-O201)</f>
        <v>0</v>
      </c>
      <c r="X201" s="12" t="n">
        <f aca="false">MAX(O201,1-O201)</f>
        <v>1</v>
      </c>
      <c r="AO201" s="13" t="n">
        <f aca="false">O201*P201</f>
        <v>0</v>
      </c>
      <c r="AP201" s="13" t="n">
        <f aca="false">AO201/MAX($AO$2:$AO$202)</f>
        <v>0</v>
      </c>
      <c r="AQ201" s="13" t="n">
        <f aca="false">O201+P201-O201*P201</f>
        <v>0.000328794943375122</v>
      </c>
      <c r="AR201" s="13" t="n">
        <f aca="false">O201^2</f>
        <v>0</v>
      </c>
      <c r="AS201" s="14" t="n">
        <f aca="false">O201^(1/2)</f>
        <v>0</v>
      </c>
    </row>
    <row r="202" customFormat="false" ht="14.9" hidden="false" customHeight="false" outlineLevel="0" collapsed="false">
      <c r="A202" s="4" t="n">
        <v>20</v>
      </c>
      <c r="O202" s="4" t="n">
        <f aca="false">IF(AND((A202&gt;=$D$4),(A202&lt;=$D$5)),1,IF(AND((A202&gt;$D$3),(A202&lt;$D$4)),((A202-$D$3)/($D$4-$D$3)),IF(AND((A202&gt;$D$5),(A202&lt;$D$6)),((A202-$D$6)/($D$5-$D$6)),0)))</f>
        <v>0</v>
      </c>
      <c r="P202" s="4" t="n">
        <f aca="false">1/(1+ABS((A202-$D$19)/$D$17)^(2*$D$18))</f>
        <v>0.000305636834260345</v>
      </c>
      <c r="R202" s="4" t="n">
        <f aca="false">MAX(O202,P202)</f>
        <v>0.000305636834260345</v>
      </c>
      <c r="S202" s="4" t="n">
        <f aca="false">MIN(O202,P202)</f>
        <v>0</v>
      </c>
      <c r="T202" s="4" t="n">
        <f aca="false">1-O202</f>
        <v>1</v>
      </c>
      <c r="U202" s="4" t="n">
        <f aca="false">MIN(O202,1-P202)</f>
        <v>0</v>
      </c>
      <c r="V202" s="11" t="n">
        <f aca="false">MAX(MIN(1-O202,P202),MIN(O202,1-P202))</f>
        <v>0.000305636834260345</v>
      </c>
      <c r="W202" s="12" t="n">
        <f aca="false">MIN(O202,1-O202)</f>
        <v>0</v>
      </c>
      <c r="X202" s="12" t="n">
        <f aca="false">MAX(O202,1-O202)</f>
        <v>1</v>
      </c>
      <c r="AO202" s="13" t="n">
        <f aca="false">O202*P202</f>
        <v>0</v>
      </c>
      <c r="AP202" s="13" t="n">
        <f aca="false">AO202/MAX($AO$2:$AO$202)</f>
        <v>0</v>
      </c>
      <c r="AQ202" s="13" t="n">
        <f aca="false">O202+P202-O202*P202</f>
        <v>0.000305636834260345</v>
      </c>
      <c r="AR202" s="13" t="n">
        <f aca="false">O202^2</f>
        <v>0</v>
      </c>
      <c r="AS202" s="14" t="n">
        <f aca="false">O202^(1/2)</f>
        <v>0</v>
      </c>
    </row>
  </sheetData>
  <mergeCells count="6">
    <mergeCell ref="C2:D2"/>
    <mergeCell ref="C16:D16"/>
    <mergeCell ref="C31:D31"/>
    <mergeCell ref="C59:D59"/>
    <mergeCell ref="C73:D73"/>
    <mergeCell ref="C88:D88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Z203"/>
  <sheetViews>
    <sheetView showFormulas="false" showGridLines="true" showRowColHeaders="true" showZeros="true" rightToLeft="false" tabSelected="true" showOutlineSymbols="true" defaultGridColor="true" view="normal" topLeftCell="BN1" colorId="64" zoomScale="60" zoomScaleNormal="60" zoomScalePageLayoutView="100" workbookViewId="0">
      <selection pane="topLeft" activeCell="BA37" activeCellId="0" sqref="BA37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3" min="3" style="0" width="32.11"/>
    <col collapsed="false" customWidth="true" hidden="false" outlineLevel="0" max="4" min="4" style="0" width="13.77"/>
    <col collapsed="false" customWidth="true" hidden="false" outlineLevel="0" max="6" min="6" style="0" width="14.78"/>
    <col collapsed="false" customWidth="true" hidden="false" outlineLevel="0" max="7" min="7" style="0" width="10"/>
    <col collapsed="false" customWidth="true" hidden="false" outlineLevel="0" max="8" min="8" style="0" width="12"/>
    <col collapsed="false" customWidth="true" hidden="false" outlineLevel="0" max="10" min="10" style="0" width="13.44"/>
    <col collapsed="false" customWidth="true" hidden="false" outlineLevel="0" max="11" min="11" style="0" width="17.11"/>
    <col collapsed="false" customWidth="true" hidden="false" outlineLevel="0" max="12" min="12" style="0" width="12.88"/>
    <col collapsed="false" customWidth="true" hidden="false" outlineLevel="0" max="13" min="13" style="0" width="14.56"/>
    <col collapsed="false" customWidth="true" hidden="false" outlineLevel="0" max="14" min="14" style="0" width="14.88"/>
    <col collapsed="false" customWidth="true" hidden="false" outlineLevel="0" max="15" min="15" style="0" width="17.67"/>
    <col collapsed="false" customWidth="true" hidden="false" outlineLevel="0" max="27" min="27" style="0" width="12.88"/>
    <col collapsed="false" customWidth="true" hidden="false" outlineLevel="0" max="28" min="28" style="0" width="17.67"/>
    <col collapsed="false" customWidth="true" hidden="false" outlineLevel="0" max="29" min="29" style="0" width="11.77"/>
    <col collapsed="false" customWidth="true" hidden="false" outlineLevel="0" max="30" min="30" style="0" width="13"/>
    <col collapsed="false" customWidth="true" hidden="false" outlineLevel="0" max="31" min="31" style="0" width="15.88"/>
    <col collapsed="false" customWidth="true" hidden="false" outlineLevel="0" max="32" min="32" style="0" width="10.78"/>
    <col collapsed="false" customWidth="true" hidden="false" outlineLevel="0" max="44" min="44" style="0" width="12"/>
    <col collapsed="false" customWidth="true" hidden="false" outlineLevel="0" max="45" min="45" style="0" width="16"/>
    <col collapsed="false" customWidth="true" hidden="false" outlineLevel="0" max="46" min="46" style="0" width="11.89"/>
    <col collapsed="false" customWidth="true" hidden="false" outlineLevel="0" max="47" min="47" style="0" width="11.44"/>
    <col collapsed="false" customWidth="true" hidden="false" outlineLevel="0" max="48" min="48" style="0" width="15.88"/>
    <col collapsed="false" customWidth="true" hidden="false" outlineLevel="0" max="49" min="49" style="0" width="12.88"/>
    <col collapsed="false" customWidth="true" hidden="false" outlineLevel="0" max="50" min="50" style="0" width="10.78"/>
    <col collapsed="false" customWidth="true" hidden="false" outlineLevel="0" max="51" min="51" style="0" width="15.66"/>
    <col collapsed="false" customWidth="true" hidden="false" outlineLevel="0" max="52" min="52" style="0" width="12.56"/>
    <col collapsed="false" customWidth="true" hidden="false" outlineLevel="0" max="53" min="53" style="0" width="11.11"/>
    <col collapsed="false" customWidth="true" hidden="false" outlineLevel="0" max="54" min="54" style="0" width="16"/>
    <col collapsed="false" customWidth="true" hidden="false" outlineLevel="0" max="55" min="55" style="0" width="11.77"/>
    <col collapsed="false" customWidth="true" hidden="false" outlineLevel="0" max="69" min="69" style="0" width="10.44"/>
    <col collapsed="false" customWidth="true" hidden="false" outlineLevel="0" max="71" min="71" style="0" width="10.44"/>
    <col collapsed="false" customWidth="true" hidden="false" outlineLevel="0" max="72" min="72" style="0" width="11.11"/>
    <col collapsed="false" customWidth="true" hidden="false" outlineLevel="0" max="75" min="75" style="0" width="10.66"/>
    <col collapsed="false" customWidth="true" hidden="false" outlineLevel="0" max="78" min="78" style="0" width="11"/>
  </cols>
  <sheetData>
    <row r="1" customFormat="false" ht="14.25" hidden="false" customHeight="true" outlineLevel="0" collapsed="false">
      <c r="A1" s="1" t="s">
        <v>0</v>
      </c>
      <c r="F1" s="17" t="s">
        <v>33</v>
      </c>
      <c r="G1" s="17"/>
      <c r="H1" s="17"/>
      <c r="J1" s="18" t="s">
        <v>34</v>
      </c>
      <c r="K1" s="18"/>
      <c r="L1" s="18"/>
      <c r="M1" s="19" t="s">
        <v>35</v>
      </c>
      <c r="N1" s="19"/>
      <c r="O1" s="19"/>
      <c r="AA1" s="20" t="s">
        <v>36</v>
      </c>
      <c r="AB1" s="20"/>
      <c r="AC1" s="20"/>
      <c r="AD1" s="20" t="s">
        <v>37</v>
      </c>
      <c r="AE1" s="20"/>
      <c r="AF1" s="20"/>
      <c r="AR1" s="21" t="s">
        <v>38</v>
      </c>
      <c r="AS1" s="21"/>
      <c r="AT1" s="21"/>
      <c r="AU1" s="21" t="s">
        <v>39</v>
      </c>
      <c r="AV1" s="21"/>
      <c r="AW1" s="21"/>
      <c r="AX1" s="21" t="s">
        <v>40</v>
      </c>
      <c r="AY1" s="21"/>
      <c r="AZ1" s="21"/>
      <c r="BA1" s="21" t="s">
        <v>41</v>
      </c>
      <c r="BB1" s="21"/>
      <c r="BC1" s="21"/>
      <c r="BO1" s="22" t="s">
        <v>42</v>
      </c>
      <c r="BP1" s="22"/>
      <c r="BQ1" s="22"/>
      <c r="BR1" s="22" t="s">
        <v>43</v>
      </c>
      <c r="BS1" s="22"/>
      <c r="BT1" s="22"/>
      <c r="BU1" s="22" t="s">
        <v>44</v>
      </c>
      <c r="BV1" s="22"/>
      <c r="BW1" s="22"/>
      <c r="BX1" s="22" t="s">
        <v>45</v>
      </c>
      <c r="BY1" s="22"/>
      <c r="BZ1" s="22"/>
    </row>
    <row r="2" customFormat="false" ht="28.35" hidden="false" customHeight="false" outlineLevel="0" collapsed="false">
      <c r="A2" s="1"/>
      <c r="C2" s="6" t="s">
        <v>12</v>
      </c>
      <c r="D2" s="6"/>
      <c r="F2" s="3" t="s">
        <v>2</v>
      </c>
      <c r="G2" s="1" t="s">
        <v>4</v>
      </c>
      <c r="H2" s="3" t="s">
        <v>5</v>
      </c>
      <c r="J2" s="19" t="s">
        <v>46</v>
      </c>
      <c r="K2" s="19" t="s">
        <v>47</v>
      </c>
      <c r="L2" s="19" t="s">
        <v>48</v>
      </c>
      <c r="M2" s="19" t="s">
        <v>49</v>
      </c>
      <c r="N2" s="19" t="s">
        <v>50</v>
      </c>
      <c r="O2" s="19" t="s">
        <v>48</v>
      </c>
      <c r="AA2" s="20" t="s">
        <v>51</v>
      </c>
      <c r="AB2" s="20" t="s">
        <v>52</v>
      </c>
      <c r="AC2" s="20" t="s">
        <v>48</v>
      </c>
      <c r="AD2" s="20" t="s">
        <v>53</v>
      </c>
      <c r="AE2" s="20" t="s">
        <v>54</v>
      </c>
      <c r="AF2" s="20" t="s">
        <v>48</v>
      </c>
      <c r="AR2" s="21" t="s">
        <v>55</v>
      </c>
      <c r="AS2" s="21" t="s">
        <v>56</v>
      </c>
      <c r="AT2" s="21" t="s">
        <v>48</v>
      </c>
      <c r="AU2" s="21" t="s">
        <v>57</v>
      </c>
      <c r="AV2" s="21" t="s">
        <v>58</v>
      </c>
      <c r="AW2" s="21" t="s">
        <v>48</v>
      </c>
      <c r="AX2" s="21" t="s">
        <v>59</v>
      </c>
      <c r="AY2" s="21" t="s">
        <v>60</v>
      </c>
      <c r="AZ2" s="21" t="s">
        <v>48</v>
      </c>
      <c r="BA2" s="21" t="s">
        <v>61</v>
      </c>
      <c r="BB2" s="21" t="s">
        <v>62</v>
      </c>
      <c r="BC2" s="21" t="s">
        <v>48</v>
      </c>
      <c r="BO2" s="22" t="s">
        <v>63</v>
      </c>
      <c r="BP2" s="22" t="s">
        <v>64</v>
      </c>
      <c r="BQ2" s="22" t="s">
        <v>48</v>
      </c>
      <c r="BR2" s="22" t="s">
        <v>65</v>
      </c>
      <c r="BS2" s="22" t="s">
        <v>66</v>
      </c>
      <c r="BT2" s="22" t="s">
        <v>48</v>
      </c>
      <c r="BU2" s="22" t="s">
        <v>67</v>
      </c>
      <c r="BV2" s="22" t="s">
        <v>68</v>
      </c>
      <c r="BW2" s="22" t="s">
        <v>48</v>
      </c>
      <c r="BX2" s="22" t="s">
        <v>69</v>
      </c>
      <c r="BY2" s="22" t="s">
        <v>70</v>
      </c>
      <c r="BZ2" s="22" t="s">
        <v>48</v>
      </c>
    </row>
    <row r="3" customFormat="false" ht="14.25" hidden="false" customHeight="false" outlineLevel="0" collapsed="false">
      <c r="A3" s="4" t="n">
        <v>0</v>
      </c>
      <c r="C3" s="4" t="s">
        <v>9</v>
      </c>
      <c r="D3" s="4" t="n">
        <v>2</v>
      </c>
      <c r="F3" s="4" t="n">
        <f aca="false">IF(AND((A2&gt;=$D$4),(A2&lt;=$D$5)),1,IF(AND((A2&gt;$D$3),(A2&lt;$D$4)),((A2-$D$3)/($D$4-$D$3)),IF(AND((A2&gt;$D$5),(A2&lt;$D$6)),((A2-$D$6)/($D$5-$D$6)),0)))</f>
        <v>0</v>
      </c>
      <c r="G3" s="4" t="n">
        <f aca="false">1/(1+ABS((A2-$D$22)/$D$20)^(2*$D$21))</f>
        <v>0.00152012454369995</v>
      </c>
      <c r="H3" s="4" t="n">
        <f aca="false">1/(1+EXP(-$D$35*(A2-$D$36)))</f>
        <v>4.24835425529159E-018</v>
      </c>
      <c r="J3" s="12" t="n">
        <f aca="false">MIN(F3,MAX(G3,H3))</f>
        <v>0</v>
      </c>
      <c r="K3" s="12" t="n">
        <f aca="false">MAX(MIN(F3,G3),MIN(F3,H3))</f>
        <v>0</v>
      </c>
      <c r="L3" s="12" t="n">
        <f aca="false">IF(ABS(J3-K3)&lt;0.0000001,1,0)</f>
        <v>1</v>
      </c>
      <c r="M3" s="4" t="n">
        <f aca="false">MAX(F3,MIN(G3,H3))</f>
        <v>4.24835425529159E-018</v>
      </c>
      <c r="N3" s="4" t="n">
        <f aca="false">MIN(MAX(F3,G3),MAX(F3,H3))</f>
        <v>4.24835425529159E-018</v>
      </c>
      <c r="O3" s="4" t="n">
        <f aca="false">IF(ABS(M3-N3)&lt;0.0000001,1,0)</f>
        <v>1</v>
      </c>
      <c r="AA3" s="12" t="n">
        <f aca="false">F3+(G3*H3)-F3*(G3*H3)</f>
        <v>6.45802757380087E-021</v>
      </c>
      <c r="AB3" s="12" t="n">
        <f aca="false">(F3+G3-F3*G3)*(F3+H3-F3*H3)</f>
        <v>6.45802757380087E-021</v>
      </c>
      <c r="AC3" s="12" t="n">
        <f aca="false">IF(ABS(AA3-AB3)&lt;0.0000001,1,0)</f>
        <v>1</v>
      </c>
      <c r="AD3" s="12" t="n">
        <f aca="false">F3*(G3+H3-G3*H3)</f>
        <v>0</v>
      </c>
      <c r="AE3" s="12" t="n">
        <f aca="false">(F3*G3) + (F3*H3) - (F3*G3)*(F3*H3)</f>
        <v>0</v>
      </c>
      <c r="AF3" s="12" t="n">
        <f aca="false">IF(ABS(AD3-AE3)&lt;0.0000001,1,0)</f>
        <v>1</v>
      </c>
      <c r="AR3" s="0" t="n">
        <f aca="false">F3+(MAX(G3,H3))-F3*(MAX(G3,H3))</f>
        <v>0.00152012454369995</v>
      </c>
      <c r="AS3" s="0" t="n">
        <f aca="false">MAX((F3+G3-F3*G3),(F3+H3-F3*H3))</f>
        <v>0.00152012454369995</v>
      </c>
      <c r="AT3" s="0" t="n">
        <f aca="false">IF(ABS(AR3-AS3)&lt;0.0000001,1,0)</f>
        <v>1</v>
      </c>
      <c r="AU3" s="0" t="n">
        <f aca="false">F3+(MIN(G3,H3))-F3*(MIN(G3,H3))</f>
        <v>4.24835425529159E-018</v>
      </c>
      <c r="AV3" s="0" t="n">
        <f aca="false">MIN((F3+G3-F3*G3),(F3+H3-F3*H3))</f>
        <v>4.24835425529159E-018</v>
      </c>
      <c r="AW3" s="0" t="n">
        <f aca="false">IF(ABS(AU3-AV3)&lt;0.0000001,1,0)</f>
        <v>1</v>
      </c>
      <c r="AX3" s="0" t="n">
        <f aca="false">F3*(MAX(G3,H3))</f>
        <v>0</v>
      </c>
      <c r="AY3" s="0" t="n">
        <f aca="false">MAX(F3*G3,F3*H3)</f>
        <v>0</v>
      </c>
      <c r="AZ3" s="0" t="n">
        <f aca="false">IF(ABS(AX3-AY3)&lt;0.0000001,1,0)</f>
        <v>1</v>
      </c>
      <c r="BA3" s="0" t="n">
        <f aca="false">F3*(MIN(G3,H3))</f>
        <v>0</v>
      </c>
      <c r="BB3" s="0" t="n">
        <f aca="false">MIN(F3*G3,F3*H3)</f>
        <v>0</v>
      </c>
      <c r="BC3" s="0" t="n">
        <f aca="false">IF(ABS(BA3-BB3)&lt;0.0000001,1,0)</f>
        <v>1</v>
      </c>
      <c r="BO3" s="0" t="n">
        <f aca="false">1-MAX(F3,G3)</f>
        <v>0.9984798754563</v>
      </c>
      <c r="BP3" s="0" t="n">
        <f aca="false">MIN(1-F3,1-G3)</f>
        <v>0.9984798754563</v>
      </c>
      <c r="BQ3" s="0" t="n">
        <f aca="false">IF(ABS(BO3-BP3)&lt;0.0000001,1,0)</f>
        <v>1</v>
      </c>
      <c r="BR3" s="0" t="n">
        <f aca="false">1-MIN(F3,G3)</f>
        <v>1</v>
      </c>
      <c r="BS3" s="0" t="n">
        <f aca="false">MAX(1-F3,1-G3)</f>
        <v>1</v>
      </c>
      <c r="BT3" s="0" t="n">
        <f aca="false">IF(ABS(BR3-BS3)&lt;0.0000001,1,0)</f>
        <v>1</v>
      </c>
      <c r="BU3" s="0" t="n">
        <f aca="false">1-F3*G3</f>
        <v>1</v>
      </c>
      <c r="BV3" s="0" t="n">
        <f aca="false">(1-F3)+(1-G3)-(1-F3)*(1-G3)</f>
        <v>1</v>
      </c>
      <c r="BW3" s="0" t="n">
        <f aca="false">IF(ABS(BU3-BV3)&lt;0.0000001,1,0)</f>
        <v>1</v>
      </c>
      <c r="BX3" s="0" t="n">
        <f aca="false">1-(F3+G3-F3*G3)</f>
        <v>0.9984798754563</v>
      </c>
      <c r="BY3" s="0" t="n">
        <f aca="false">(1-F3)*(1-G3)</f>
        <v>0.9984798754563</v>
      </c>
      <c r="BZ3" s="0" t="n">
        <f aca="false">IF(ABS(BX3-BY3)&lt;0.0000001,1,0)</f>
        <v>1</v>
      </c>
    </row>
    <row r="4" customFormat="false" ht="14.25" hidden="false" customHeight="false" outlineLevel="0" collapsed="false">
      <c r="A4" s="4" t="n">
        <v>0.1</v>
      </c>
      <c r="C4" s="4" t="s">
        <v>10</v>
      </c>
      <c r="D4" s="4" t="n">
        <v>9</v>
      </c>
      <c r="F4" s="4" t="n">
        <f aca="false">IF(AND((A3&gt;=$D$4),(A3&lt;=$D$5)),1,IF(AND((A3&gt;$D$3),(A3&lt;$D$4)),((A3-$D$3)/($D$4-$D$3)),IF(AND((A3&gt;$D$5),(A3&lt;$D$6)),((A3-$D$6)/($D$5-$D$6)),0)))</f>
        <v>0</v>
      </c>
      <c r="G4" s="4" t="n">
        <f aca="false">1/(1+ABS((A3-$D$22)/$D$20)^(2*$D$21))</f>
        <v>0.00152012454369995</v>
      </c>
      <c r="H4" s="4" t="n">
        <f aca="false">1/(1+EXP(-$D$35*(A3-$D$36)))</f>
        <v>4.24835425529159E-018</v>
      </c>
      <c r="J4" s="12" t="n">
        <f aca="false">MIN(F4,MAX(G4,H4))</f>
        <v>0</v>
      </c>
      <c r="K4" s="12" t="n">
        <f aca="false">MAX(MIN(F4,G4),MIN(F4,H4))</f>
        <v>0</v>
      </c>
      <c r="L4" s="12" t="n">
        <f aca="false">IF(ABS(J4-K4)&lt;0.0000001,1,0)</f>
        <v>1</v>
      </c>
      <c r="M4" s="4" t="n">
        <f aca="false">MAX(F4,MIN(G4,H4))</f>
        <v>4.24835425529159E-018</v>
      </c>
      <c r="N4" s="4" t="n">
        <f aca="false">MIN(MAX(F4,G4),MAX(F4,H4))</f>
        <v>4.24835425529159E-018</v>
      </c>
      <c r="O4" s="4" t="n">
        <f aca="false">IF(ABS(M4-N4)&lt;0.0000001,1,0)</f>
        <v>1</v>
      </c>
      <c r="AA4" s="12" t="n">
        <f aca="false">F4+(G4*H4)-F4*(G4*H4)</f>
        <v>6.45802757380087E-021</v>
      </c>
      <c r="AB4" s="12" t="n">
        <f aca="false">(F4+G4-F4*G4)*(F4+H4-F4*H4)</f>
        <v>6.45802757380087E-021</v>
      </c>
      <c r="AC4" s="12" t="n">
        <f aca="false">IF(ABS(AA4-AB4)&lt;0.0000001,1,0)</f>
        <v>1</v>
      </c>
      <c r="AD4" s="12" t="n">
        <f aca="false">F4*(G4+H4-G4*H4)</f>
        <v>0</v>
      </c>
      <c r="AE4" s="12" t="n">
        <f aca="false">(F4*G4) + (F4*H4) - (F4*G4)*(F4*H4)</f>
        <v>0</v>
      </c>
      <c r="AF4" s="12" t="n">
        <f aca="false">IF(ABS(AD4-AE4)&lt;0.0000001,1,0)</f>
        <v>1</v>
      </c>
      <c r="AR4" s="0" t="n">
        <f aca="false">F4+(MAX(G4,H4))-F4*(MAX(G4,H4))</f>
        <v>0.00152012454369995</v>
      </c>
      <c r="AS4" s="0" t="n">
        <f aca="false">MAX((F4+G4-F4*G4),(F4+H4-F4*H4))</f>
        <v>0.00152012454369995</v>
      </c>
      <c r="AT4" s="0" t="n">
        <f aca="false">IF(ABS(AR4-AS4)&lt;0.0000001,1,0)</f>
        <v>1</v>
      </c>
      <c r="AU4" s="0" t="n">
        <f aca="false">F4+(MIN(G4,H4))-F4*(MIN(G4,H4))</f>
        <v>4.24835425529159E-018</v>
      </c>
      <c r="AV4" s="0" t="n">
        <f aca="false">MIN((F4+G4-F4*G4),(F4+H4-F4*H4))</f>
        <v>4.24835425529159E-018</v>
      </c>
      <c r="AW4" s="0" t="n">
        <f aca="false">IF(ABS(AU4-AV4)&lt;0.0000001,1,0)</f>
        <v>1</v>
      </c>
      <c r="AX4" s="0" t="n">
        <f aca="false">F4*(MAX(G4,H4))</f>
        <v>0</v>
      </c>
      <c r="AY4" s="0" t="n">
        <f aca="false">MAX(F4*G4,F4*H4)</f>
        <v>0</v>
      </c>
      <c r="AZ4" s="0" t="n">
        <f aca="false">IF(ABS(AX4-AY4)&lt;0.0000001,1,0)</f>
        <v>1</v>
      </c>
      <c r="BA4" s="0" t="n">
        <f aca="false">F4*(MIN(G4,H4))</f>
        <v>0</v>
      </c>
      <c r="BB4" s="0" t="n">
        <f aca="false">MIN(F4*G4,F4*H4)</f>
        <v>0</v>
      </c>
      <c r="BC4" s="0" t="n">
        <f aca="false">IF(ABS(BA4-BB4)&lt;0.0000001,1,0)</f>
        <v>1</v>
      </c>
      <c r="BO4" s="0" t="n">
        <f aca="false">1-MAX(F4,G4)</f>
        <v>0.9984798754563</v>
      </c>
      <c r="BP4" s="0" t="n">
        <f aca="false">MIN(1-F4,1-G4)</f>
        <v>0.9984798754563</v>
      </c>
      <c r="BQ4" s="0" t="n">
        <f aca="false">IF(ABS(BO4-BP4)&lt;0.0000001,1,0)</f>
        <v>1</v>
      </c>
      <c r="BR4" s="0" t="n">
        <f aca="false">1-MIN(F4,G4)</f>
        <v>1</v>
      </c>
      <c r="BS4" s="0" t="n">
        <f aca="false">MAX(1-F4,1-G4)</f>
        <v>1</v>
      </c>
      <c r="BT4" s="0" t="n">
        <f aca="false">IF(ABS(BR4-BS4)&lt;0.0000001,1,0)</f>
        <v>1</v>
      </c>
      <c r="BU4" s="0" t="n">
        <f aca="false">1-F4*G4</f>
        <v>1</v>
      </c>
      <c r="BV4" s="0" t="n">
        <f aca="false">(1-F4)+(1-G4)-(1-F4)*(1-G4)</f>
        <v>1</v>
      </c>
      <c r="BW4" s="0" t="n">
        <f aca="false">IF(ABS(BU4-BV4)&lt;0.0000001,1,0)</f>
        <v>1</v>
      </c>
      <c r="BX4" s="0" t="n">
        <f aca="false">1-(F4+G4-F4*G4)</f>
        <v>0.9984798754563</v>
      </c>
      <c r="BY4" s="0" t="n">
        <f aca="false">(1-F4)*(1-G4)</f>
        <v>0.9984798754563</v>
      </c>
      <c r="BZ4" s="0" t="n">
        <f aca="false">IF(ABS(BX4-BY4)&lt;0.0000001,1,0)</f>
        <v>1</v>
      </c>
    </row>
    <row r="5" customFormat="false" ht="14.25" hidden="false" customHeight="false" outlineLevel="0" collapsed="false">
      <c r="A5" s="4" t="n">
        <v>0.2</v>
      </c>
      <c r="C5" s="4" t="s">
        <v>11</v>
      </c>
      <c r="D5" s="4" t="n">
        <v>12</v>
      </c>
      <c r="F5" s="4" t="n">
        <f aca="false">IF(AND((A4&gt;=$D$4),(A4&lt;=$D$5)),1,IF(AND((A4&gt;$D$3),(A4&lt;$D$4)),((A4-$D$3)/($D$4-$D$3)),IF(AND((A4&gt;$D$5),(A4&lt;$D$6)),((A4-$D$6)/($D$5-$D$6)),0)))</f>
        <v>0</v>
      </c>
      <c r="G5" s="4" t="n">
        <f aca="false">1/(1+ABS((A4-$D$22)/$D$20)^(2*$D$21))</f>
        <v>0.00166202468126005</v>
      </c>
      <c r="H5" s="4" t="n">
        <f aca="false">1/(1+EXP(-$D$35*(A4-$D$36)))</f>
        <v>6.33779980237337E-018</v>
      </c>
      <c r="J5" s="12" t="n">
        <f aca="false">MIN(F5,MAX(G5,H5))</f>
        <v>0</v>
      </c>
      <c r="K5" s="12" t="n">
        <f aca="false">MAX(MIN(F5,G5),MIN(F5,H5))</f>
        <v>0</v>
      </c>
      <c r="L5" s="12" t="n">
        <f aca="false">IF(ABS(J5-K5)&lt;0.0000001,1,0)</f>
        <v>1</v>
      </c>
      <c r="M5" s="4" t="n">
        <f aca="false">MAX(F5,MIN(G5,H5))</f>
        <v>6.33779980237337E-018</v>
      </c>
      <c r="N5" s="4" t="n">
        <f aca="false">MIN(MAX(F5,G5),MAX(F5,H5))</f>
        <v>6.33779980237337E-018</v>
      </c>
      <c r="O5" s="4" t="n">
        <f aca="false">IF(ABS(M5-N5)&lt;0.0000001,1,0)</f>
        <v>1</v>
      </c>
      <c r="AA5" s="12" t="n">
        <f aca="false">F5+(G5*H5)-F5*(G5*H5)</f>
        <v>1.05335796964296E-020</v>
      </c>
      <c r="AB5" s="12" t="n">
        <f aca="false">(F5+G5-F5*G5)*(F5+H5-F5*H5)</f>
        <v>1.05335796964296E-020</v>
      </c>
      <c r="AC5" s="12" t="n">
        <f aca="false">IF(ABS(AA5-AB5)&lt;0.0000001,1,0)</f>
        <v>1</v>
      </c>
      <c r="AD5" s="12" t="n">
        <f aca="false">F5*(G5+H5-G5*H5)</f>
        <v>0</v>
      </c>
      <c r="AE5" s="12" t="n">
        <f aca="false">(F5*G5) + (F5*H5) - (F5*G5)*(F5*H5)</f>
        <v>0</v>
      </c>
      <c r="AF5" s="12" t="n">
        <f aca="false">IF(ABS(AD5-AE5)&lt;0.0000001,1,0)</f>
        <v>1</v>
      </c>
      <c r="AR5" s="0" t="n">
        <f aca="false">F5+(MAX(G5,H5))-F5*(MAX(G5,H5))</f>
        <v>0.00166202468126005</v>
      </c>
      <c r="AS5" s="0" t="n">
        <f aca="false">MAX((F5+G5-F5*G5),(F5+H5-F5*H5))</f>
        <v>0.00166202468126005</v>
      </c>
      <c r="AT5" s="0" t="n">
        <f aca="false">IF(ABS(AR5-AS5)&lt;0.0000001,1,0)</f>
        <v>1</v>
      </c>
      <c r="AU5" s="0" t="n">
        <f aca="false">F5+(MIN(G5,H5))-F5*(MIN(G5,H5))</f>
        <v>6.33779980237337E-018</v>
      </c>
      <c r="AV5" s="0" t="n">
        <f aca="false">MIN((F5+G5-F5*G5),(F5+H5-F5*H5))</f>
        <v>6.33779980237337E-018</v>
      </c>
      <c r="AW5" s="0" t="n">
        <f aca="false">IF(ABS(AU5-AV5)&lt;0.0000001,1,0)</f>
        <v>1</v>
      </c>
      <c r="AX5" s="0" t="n">
        <f aca="false">F5*(MAX(G5,H5))</f>
        <v>0</v>
      </c>
      <c r="AY5" s="0" t="n">
        <f aca="false">MAX(F5*G5,F5*H5)</f>
        <v>0</v>
      </c>
      <c r="AZ5" s="0" t="n">
        <f aca="false">IF(ABS(AX5-AY5)&lt;0.0000001,1,0)</f>
        <v>1</v>
      </c>
      <c r="BA5" s="0" t="n">
        <f aca="false">F5*(MIN(G5,H5))</f>
        <v>0</v>
      </c>
      <c r="BB5" s="0" t="n">
        <f aca="false">MIN(F5*G5,F5*H5)</f>
        <v>0</v>
      </c>
      <c r="BC5" s="0" t="n">
        <f aca="false">IF(ABS(BA5-BB5)&lt;0.0000001,1,0)</f>
        <v>1</v>
      </c>
      <c r="BO5" s="0" t="n">
        <f aca="false">1-MAX(F5,G5)</f>
        <v>0.99833797531874</v>
      </c>
      <c r="BP5" s="0" t="n">
        <f aca="false">MIN(1-F5,1-G5)</f>
        <v>0.99833797531874</v>
      </c>
      <c r="BQ5" s="0" t="n">
        <f aca="false">IF(ABS(BO5-BP5)&lt;0.0000001,1,0)</f>
        <v>1</v>
      </c>
      <c r="BR5" s="0" t="n">
        <f aca="false">1-MIN(F5,G5)</f>
        <v>1</v>
      </c>
      <c r="BS5" s="0" t="n">
        <f aca="false">MAX(1-F5,1-G5)</f>
        <v>1</v>
      </c>
      <c r="BT5" s="0" t="n">
        <f aca="false">IF(ABS(BR5-BS5)&lt;0.0000001,1,0)</f>
        <v>1</v>
      </c>
      <c r="BU5" s="0" t="n">
        <f aca="false">1-F5*G5</f>
        <v>1</v>
      </c>
      <c r="BV5" s="0" t="n">
        <f aca="false">(1-F5)+(1-G5)-(1-F5)*(1-G5)</f>
        <v>1</v>
      </c>
      <c r="BW5" s="0" t="n">
        <f aca="false">IF(ABS(BU5-BV5)&lt;0.0000001,1,0)</f>
        <v>1</v>
      </c>
      <c r="BX5" s="0" t="n">
        <f aca="false">1-(F5+G5-F5*G5)</f>
        <v>0.99833797531874</v>
      </c>
      <c r="BY5" s="0" t="n">
        <f aca="false">(1-F5)*(1-G5)</f>
        <v>0.99833797531874</v>
      </c>
      <c r="BZ5" s="0" t="n">
        <f aca="false">IF(ABS(BX5-BY5)&lt;0.0000001,1,0)</f>
        <v>1</v>
      </c>
    </row>
    <row r="6" customFormat="false" ht="14.25" hidden="false" customHeight="false" outlineLevel="0" collapsed="false">
      <c r="A6" s="4" t="n">
        <v>0.3</v>
      </c>
      <c r="C6" s="4" t="s">
        <v>13</v>
      </c>
      <c r="D6" s="4" t="n">
        <v>17</v>
      </c>
      <c r="F6" s="4" t="n">
        <f aca="false">IF(AND((A5&gt;=$D$4),(A5&lt;=$D$5)),1,IF(AND((A5&gt;$D$3),(A5&lt;$D$4)),((A5-$D$3)/($D$4-$D$3)),IF(AND((A5&gt;$D$5),(A5&lt;$D$6)),((A5-$D$6)/($D$5-$D$6)),0)))</f>
        <v>0</v>
      </c>
      <c r="G6" s="4" t="n">
        <f aca="false">1/(1+ABS((A5-$D$22)/$D$20)^(2*$D$21))</f>
        <v>0.00181897973725723</v>
      </c>
      <c r="H6" s="4" t="n">
        <f aca="false">1/(1+EXP(-$D$35*(A5-$D$36)))</f>
        <v>9.45488627388654E-018</v>
      </c>
      <c r="J6" s="12" t="n">
        <f aca="false">MIN(F6,MAX(G6,H6))</f>
        <v>0</v>
      </c>
      <c r="K6" s="12" t="n">
        <f aca="false">MAX(MIN(F6,G6),MIN(F6,H6))</f>
        <v>0</v>
      </c>
      <c r="L6" s="12" t="n">
        <f aca="false">IF(ABS(J6-K6)&lt;0.0000001,1,0)</f>
        <v>1</v>
      </c>
      <c r="M6" s="4" t="n">
        <f aca="false">MAX(F6,MIN(G6,H6))</f>
        <v>9.45488627388654E-018</v>
      </c>
      <c r="N6" s="4" t="n">
        <f aca="false">MIN(MAX(F6,G6),MAX(F6,H6))</f>
        <v>9.45488627388654E-018</v>
      </c>
      <c r="O6" s="4" t="n">
        <f aca="false">IF(ABS(M6-N6)&lt;0.0000001,1,0)</f>
        <v>1</v>
      </c>
      <c r="AA6" s="12" t="n">
        <f aca="false">F6+(G6*H6)-F6*(G6*H6)</f>
        <v>1.71982465502711E-020</v>
      </c>
      <c r="AB6" s="12" t="n">
        <f aca="false">(F6+G6-F6*G6)*(F6+H6-F6*H6)</f>
        <v>1.71982465502711E-020</v>
      </c>
      <c r="AC6" s="12" t="n">
        <f aca="false">IF(ABS(AA6-AB6)&lt;0.0000001,1,0)</f>
        <v>1</v>
      </c>
      <c r="AD6" s="12" t="n">
        <f aca="false">F6*(G6+H6-G6*H6)</f>
        <v>0</v>
      </c>
      <c r="AE6" s="12" t="n">
        <f aca="false">(F6*G6) + (F6*H6) - (F6*G6)*(F6*H6)</f>
        <v>0</v>
      </c>
      <c r="AF6" s="12" t="n">
        <f aca="false">IF(ABS(AD6-AE6)&lt;0.0000001,1,0)</f>
        <v>1</v>
      </c>
      <c r="AR6" s="0" t="n">
        <f aca="false">F6+(MAX(G6,H6))-F6*(MAX(G6,H6))</f>
        <v>0.00181897973725723</v>
      </c>
      <c r="AS6" s="0" t="n">
        <f aca="false">MAX((F6+G6-F6*G6),(F6+H6-F6*H6))</f>
        <v>0.00181897973725723</v>
      </c>
      <c r="AT6" s="0" t="n">
        <f aca="false">IF(ABS(AR6-AS6)&lt;0.0000001,1,0)</f>
        <v>1</v>
      </c>
      <c r="AU6" s="0" t="n">
        <f aca="false">F6+(MIN(G6,H6))-F6*(MIN(G6,H6))</f>
        <v>9.45488627388654E-018</v>
      </c>
      <c r="AV6" s="0" t="n">
        <f aca="false">MIN((F6+G6-F6*G6),(F6+H6-F6*H6))</f>
        <v>9.45488627388654E-018</v>
      </c>
      <c r="AW6" s="0" t="n">
        <f aca="false">IF(ABS(AU6-AV6)&lt;0.0000001,1,0)</f>
        <v>1</v>
      </c>
      <c r="AX6" s="0" t="n">
        <f aca="false">F6*(MAX(G6,H6))</f>
        <v>0</v>
      </c>
      <c r="AY6" s="0" t="n">
        <f aca="false">MAX(F6*G6,F6*H6)</f>
        <v>0</v>
      </c>
      <c r="AZ6" s="0" t="n">
        <f aca="false">IF(ABS(AX6-AY6)&lt;0.0000001,1,0)</f>
        <v>1</v>
      </c>
      <c r="BA6" s="0" t="n">
        <f aca="false">F6*(MIN(G6,H6))</f>
        <v>0</v>
      </c>
      <c r="BB6" s="0" t="n">
        <f aca="false">MIN(F6*G6,F6*H6)</f>
        <v>0</v>
      </c>
      <c r="BC6" s="0" t="n">
        <f aca="false">IF(ABS(BA6-BB6)&lt;0.0000001,1,0)</f>
        <v>1</v>
      </c>
      <c r="BO6" s="0" t="n">
        <f aca="false">1-MAX(F6,G6)</f>
        <v>0.998181020262743</v>
      </c>
      <c r="BP6" s="0" t="n">
        <f aca="false">MIN(1-F6,1-G6)</f>
        <v>0.998181020262743</v>
      </c>
      <c r="BQ6" s="0" t="n">
        <f aca="false">IF(ABS(BO6-BP6)&lt;0.0000001,1,0)</f>
        <v>1</v>
      </c>
      <c r="BR6" s="0" t="n">
        <f aca="false">1-MIN(F6,G6)</f>
        <v>1</v>
      </c>
      <c r="BS6" s="0" t="n">
        <f aca="false">MAX(1-F6,1-G6)</f>
        <v>1</v>
      </c>
      <c r="BT6" s="0" t="n">
        <f aca="false">IF(ABS(BR6-BS6)&lt;0.0000001,1,0)</f>
        <v>1</v>
      </c>
      <c r="BU6" s="0" t="n">
        <f aca="false">1-F6*G6</f>
        <v>1</v>
      </c>
      <c r="BV6" s="0" t="n">
        <f aca="false">(1-F6)+(1-G6)-(1-F6)*(1-G6)</f>
        <v>1</v>
      </c>
      <c r="BW6" s="0" t="n">
        <f aca="false">IF(ABS(BU6-BV6)&lt;0.0000001,1,0)</f>
        <v>1</v>
      </c>
      <c r="BX6" s="0" t="n">
        <f aca="false">1-(F6+G6-F6*G6)</f>
        <v>0.998181020262743</v>
      </c>
      <c r="BY6" s="0" t="n">
        <f aca="false">(1-F6)*(1-G6)</f>
        <v>0.998181020262743</v>
      </c>
      <c r="BZ6" s="0" t="n">
        <f aca="false">IF(ABS(BX6-BY6)&lt;0.0000001,1,0)</f>
        <v>1</v>
      </c>
    </row>
    <row r="7" customFormat="false" ht="14.25" hidden="false" customHeight="false" outlineLevel="0" collapsed="false">
      <c r="A7" s="4" t="n">
        <v>0.4</v>
      </c>
      <c r="F7" s="4" t="n">
        <f aca="false">IF(AND((A6&gt;=$D$4),(A6&lt;=$D$5)),1,IF(AND((A6&gt;$D$3),(A6&lt;$D$4)),((A6-$D$3)/($D$4-$D$3)),IF(AND((A6&gt;$D$5),(A6&lt;$D$6)),((A6-$D$6)/($D$5-$D$6)),0)))</f>
        <v>0</v>
      </c>
      <c r="G7" s="4" t="n">
        <f aca="false">1/(1+ABS((A6-$D$22)/$D$20)^(2*$D$21))</f>
        <v>0.00199278108518121</v>
      </c>
      <c r="H7" s="4" t="n">
        <f aca="false">1/(1+EXP(-$D$35*(A6-$D$36)))</f>
        <v>1.41050328567735E-017</v>
      </c>
      <c r="J7" s="12" t="n">
        <f aca="false">MIN(F7,MAX(G7,H7))</f>
        <v>0</v>
      </c>
      <c r="K7" s="12" t="n">
        <f aca="false">MAX(MIN(F7,G7),MIN(F7,H7))</f>
        <v>0</v>
      </c>
      <c r="L7" s="12" t="n">
        <f aca="false">IF(ABS(J7-K7)&lt;0.0000001,1,0)</f>
        <v>1</v>
      </c>
      <c r="M7" s="4" t="n">
        <f aca="false">MAX(F7,MIN(G7,H7))</f>
        <v>1.41050328567735E-017</v>
      </c>
      <c r="N7" s="4" t="n">
        <f aca="false">MIN(MAX(F7,G7),MAX(F7,H7))</f>
        <v>1.41050328567735E-017</v>
      </c>
      <c r="O7" s="4" t="n">
        <f aca="false">IF(ABS(M7-N7)&lt;0.0000001,1,0)</f>
        <v>1</v>
      </c>
      <c r="AA7" s="12" t="n">
        <f aca="false">F7+(G7*H7)-F7*(G7*H7)</f>
        <v>2.81082426828376E-020</v>
      </c>
      <c r="AB7" s="12" t="n">
        <f aca="false">(F7+G7-F7*G7)*(F7+H7-F7*H7)</f>
        <v>2.81082426828376E-020</v>
      </c>
      <c r="AC7" s="12" t="n">
        <f aca="false">IF(ABS(AA7-AB7)&lt;0.0000001,1,0)</f>
        <v>1</v>
      </c>
      <c r="AD7" s="12" t="n">
        <f aca="false">F7*(G7+H7-G7*H7)</f>
        <v>0</v>
      </c>
      <c r="AE7" s="12" t="n">
        <f aca="false">(F7*G7) + (F7*H7) - (F7*G7)*(F7*H7)</f>
        <v>0</v>
      </c>
      <c r="AF7" s="12" t="n">
        <f aca="false">IF(ABS(AD7-AE7)&lt;0.0000001,1,0)</f>
        <v>1</v>
      </c>
      <c r="AR7" s="0" t="n">
        <f aca="false">F7+(MAX(G7,H7))-F7*(MAX(G7,H7))</f>
        <v>0.00199278108518121</v>
      </c>
      <c r="AS7" s="0" t="n">
        <f aca="false">MAX((F7+G7-F7*G7),(F7+H7-F7*H7))</f>
        <v>0.00199278108518121</v>
      </c>
      <c r="AT7" s="0" t="n">
        <f aca="false">IF(ABS(AR7-AS7)&lt;0.0000001,1,0)</f>
        <v>1</v>
      </c>
      <c r="AU7" s="0" t="n">
        <f aca="false">F7+(MIN(G7,H7))-F7*(MIN(G7,H7))</f>
        <v>1.41050328567735E-017</v>
      </c>
      <c r="AV7" s="0" t="n">
        <f aca="false">MIN((F7+G7-F7*G7),(F7+H7-F7*H7))</f>
        <v>1.41050328567735E-017</v>
      </c>
      <c r="AW7" s="0" t="n">
        <f aca="false">IF(ABS(AU7-AV7)&lt;0.0000001,1,0)</f>
        <v>1</v>
      </c>
      <c r="AX7" s="0" t="n">
        <f aca="false">F7*(MAX(G7,H7))</f>
        <v>0</v>
      </c>
      <c r="AY7" s="0" t="n">
        <f aca="false">MAX(F7*G7,F7*H7)</f>
        <v>0</v>
      </c>
      <c r="AZ7" s="0" t="n">
        <f aca="false">IF(ABS(AX7-AY7)&lt;0.0000001,1,0)</f>
        <v>1</v>
      </c>
      <c r="BA7" s="0" t="n">
        <f aca="false">F7*(MIN(G7,H7))</f>
        <v>0</v>
      </c>
      <c r="BB7" s="0" t="n">
        <f aca="false">MIN(F7*G7,F7*H7)</f>
        <v>0</v>
      </c>
      <c r="BC7" s="0" t="n">
        <f aca="false">IF(ABS(BA7-BB7)&lt;0.0000001,1,0)</f>
        <v>1</v>
      </c>
      <c r="BO7" s="0" t="n">
        <f aca="false">1-MAX(F7,G7)</f>
        <v>0.998007218914819</v>
      </c>
      <c r="BP7" s="0" t="n">
        <f aca="false">MIN(1-F7,1-G7)</f>
        <v>0.998007218914819</v>
      </c>
      <c r="BQ7" s="0" t="n">
        <f aca="false">IF(ABS(BO7-BP7)&lt;0.0000001,1,0)</f>
        <v>1</v>
      </c>
      <c r="BR7" s="0" t="n">
        <f aca="false">1-MIN(F7,G7)</f>
        <v>1</v>
      </c>
      <c r="BS7" s="0" t="n">
        <f aca="false">MAX(1-F7,1-G7)</f>
        <v>1</v>
      </c>
      <c r="BT7" s="0" t="n">
        <f aca="false">IF(ABS(BR7-BS7)&lt;0.0000001,1,0)</f>
        <v>1</v>
      </c>
      <c r="BU7" s="0" t="n">
        <f aca="false">1-F7*G7</f>
        <v>1</v>
      </c>
      <c r="BV7" s="0" t="n">
        <f aca="false">(1-F7)+(1-G7)-(1-F7)*(1-G7)</f>
        <v>1</v>
      </c>
      <c r="BW7" s="0" t="n">
        <f aca="false">IF(ABS(BU7-BV7)&lt;0.0000001,1,0)</f>
        <v>1</v>
      </c>
      <c r="BX7" s="0" t="n">
        <f aca="false">1-(F7+G7-F7*G7)</f>
        <v>0.998007218914819</v>
      </c>
      <c r="BY7" s="0" t="n">
        <f aca="false">(1-F7)*(1-G7)</f>
        <v>0.998007218914819</v>
      </c>
      <c r="BZ7" s="0" t="n">
        <f aca="false">IF(ABS(BX7-BY7)&lt;0.0000001,1,0)</f>
        <v>1</v>
      </c>
    </row>
    <row r="8" customFormat="false" ht="14.25" hidden="false" customHeight="false" outlineLevel="0" collapsed="false">
      <c r="A8" s="4" t="n">
        <v>0.5</v>
      </c>
      <c r="F8" s="4" t="n">
        <f aca="false">IF(AND((A7&gt;=$D$4),(A7&lt;=$D$5)),1,IF(AND((A7&gt;$D$3),(A7&lt;$D$4)),((A7-$D$3)/($D$4-$D$3)),IF(AND((A7&gt;$D$5),(A7&lt;$D$6)),((A7-$D$6)/($D$5-$D$6)),0)))</f>
        <v>0</v>
      </c>
      <c r="G8" s="4" t="n">
        <f aca="false">1/(1+ABS((A7-$D$22)/$D$20)^(2*$D$21))</f>
        <v>0.002185456418354</v>
      </c>
      <c r="H8" s="4" t="n">
        <f aca="false">1/(1+EXP(-$D$35*(A7-$D$36)))</f>
        <v>2.10422363767762E-017</v>
      </c>
      <c r="J8" s="12" t="n">
        <f aca="false">MIN(F8,MAX(G8,H8))</f>
        <v>0</v>
      </c>
      <c r="K8" s="12" t="n">
        <f aca="false">MAX(MIN(F8,G8),MIN(F8,H8))</f>
        <v>0</v>
      </c>
      <c r="L8" s="12" t="n">
        <f aca="false">IF(ABS(J8-K8)&lt;0.0000001,1,0)</f>
        <v>1</v>
      </c>
      <c r="M8" s="4" t="n">
        <f aca="false">MAX(F8,MIN(G8,H8))</f>
        <v>2.10422363767762E-017</v>
      </c>
      <c r="N8" s="4" t="n">
        <f aca="false">MIN(MAX(F8,G8),MAX(F8,H8))</f>
        <v>2.10422363767762E-017</v>
      </c>
      <c r="O8" s="4" t="n">
        <f aca="false">IF(ABS(M8-N8)&lt;0.0000001,1,0)</f>
        <v>1</v>
      </c>
      <c r="AA8" s="12" t="n">
        <f aca="false">F8+(G8*H8)-F8*(G8*H8)</f>
        <v>4.59868905461477E-020</v>
      </c>
      <c r="AB8" s="12" t="n">
        <f aca="false">(F8+G8-F8*G8)*(F8+H8-F8*H8)</f>
        <v>4.59868905461477E-020</v>
      </c>
      <c r="AC8" s="12" t="n">
        <f aca="false">IF(ABS(AA8-AB8)&lt;0.0000001,1,0)</f>
        <v>1</v>
      </c>
      <c r="AD8" s="12" t="n">
        <f aca="false">F8*(G8+H8-G8*H8)</f>
        <v>0</v>
      </c>
      <c r="AE8" s="12" t="n">
        <f aca="false">(F8*G8) + (F8*H8) - (F8*G8)*(F8*H8)</f>
        <v>0</v>
      </c>
      <c r="AF8" s="12" t="n">
        <f aca="false">IF(ABS(AD8-AE8)&lt;0.0000001,1,0)</f>
        <v>1</v>
      </c>
      <c r="AR8" s="0" t="n">
        <f aca="false">F8+(MAX(G8,H8))-F8*(MAX(G8,H8))</f>
        <v>0.002185456418354</v>
      </c>
      <c r="AS8" s="0" t="n">
        <f aca="false">MAX((F8+G8-F8*G8),(F8+H8-F8*H8))</f>
        <v>0.002185456418354</v>
      </c>
      <c r="AT8" s="0" t="n">
        <f aca="false">IF(ABS(AR8-AS8)&lt;0.0000001,1,0)</f>
        <v>1</v>
      </c>
      <c r="AU8" s="0" t="n">
        <f aca="false">F8+(MIN(G8,H8))-F8*(MIN(G8,H8))</f>
        <v>2.10422363767762E-017</v>
      </c>
      <c r="AV8" s="0" t="n">
        <f aca="false">MIN((F8+G8-F8*G8),(F8+H8-F8*H8))</f>
        <v>2.10422363767762E-017</v>
      </c>
      <c r="AW8" s="0" t="n">
        <f aca="false">IF(ABS(AU8-AV8)&lt;0.0000001,1,0)</f>
        <v>1</v>
      </c>
      <c r="AX8" s="0" t="n">
        <f aca="false">F8*(MAX(G8,H8))</f>
        <v>0</v>
      </c>
      <c r="AY8" s="0" t="n">
        <f aca="false">MAX(F8*G8,F8*H8)</f>
        <v>0</v>
      </c>
      <c r="AZ8" s="0" t="n">
        <f aca="false">IF(ABS(AX8-AY8)&lt;0.0000001,1,0)</f>
        <v>1</v>
      </c>
      <c r="BA8" s="0" t="n">
        <f aca="false">F8*(MIN(G8,H8))</f>
        <v>0</v>
      </c>
      <c r="BB8" s="0" t="n">
        <f aca="false">MIN(F8*G8,F8*H8)</f>
        <v>0</v>
      </c>
      <c r="BC8" s="0" t="n">
        <f aca="false">IF(ABS(BA8-BB8)&lt;0.0000001,1,0)</f>
        <v>1</v>
      </c>
      <c r="BO8" s="0" t="n">
        <f aca="false">1-MAX(F8,G8)</f>
        <v>0.997814543581646</v>
      </c>
      <c r="BP8" s="0" t="n">
        <f aca="false">MIN(1-F8,1-G8)</f>
        <v>0.997814543581646</v>
      </c>
      <c r="BQ8" s="0" t="n">
        <f aca="false">IF(ABS(BO8-BP8)&lt;0.0000001,1,0)</f>
        <v>1</v>
      </c>
      <c r="BR8" s="0" t="n">
        <f aca="false">1-MIN(F8,G8)</f>
        <v>1</v>
      </c>
      <c r="BS8" s="0" t="n">
        <f aca="false">MAX(1-F8,1-G8)</f>
        <v>1</v>
      </c>
      <c r="BT8" s="0" t="n">
        <f aca="false">IF(ABS(BR8-BS8)&lt;0.0000001,1,0)</f>
        <v>1</v>
      </c>
      <c r="BU8" s="0" t="n">
        <f aca="false">1-F8*G8</f>
        <v>1</v>
      </c>
      <c r="BV8" s="0" t="n">
        <f aca="false">(1-F8)+(1-G8)-(1-F8)*(1-G8)</f>
        <v>1</v>
      </c>
      <c r="BW8" s="0" t="n">
        <f aca="false">IF(ABS(BU8-BV8)&lt;0.0000001,1,0)</f>
        <v>1</v>
      </c>
      <c r="BX8" s="0" t="n">
        <f aca="false">1-(F8+G8-F8*G8)</f>
        <v>0.997814543581646</v>
      </c>
      <c r="BY8" s="0" t="n">
        <f aca="false">(1-F8)*(1-G8)</f>
        <v>0.997814543581646</v>
      </c>
      <c r="BZ8" s="0" t="n">
        <f aca="false">IF(ABS(BX8-BY8)&lt;0.0000001,1,0)</f>
        <v>1</v>
      </c>
    </row>
    <row r="9" customFormat="false" ht="14.25" hidden="false" customHeight="false" outlineLevel="0" collapsed="false">
      <c r="A9" s="4" t="n">
        <v>0.6</v>
      </c>
      <c r="F9" s="4" t="n">
        <f aca="false">IF(AND((A8&gt;=$D$4),(A8&lt;=$D$5)),1,IF(AND((A8&gt;$D$3),(A8&lt;$D$4)),((A8-$D$3)/($D$4-$D$3)),IF(AND((A8&gt;$D$5),(A8&lt;$D$6)),((A8-$D$6)/($D$5-$D$6)),0)))</f>
        <v>0</v>
      </c>
      <c r="G9" s="4" t="n">
        <f aca="false">1/(1+ABS((A8-$D$22)/$D$20)^(2*$D$21))</f>
        <v>0.00239930394670334</v>
      </c>
      <c r="H9" s="4" t="n">
        <f aca="false">1/(1+EXP(-$D$35*(A8-$D$36)))</f>
        <v>3.13913279204803E-017</v>
      </c>
      <c r="J9" s="12" t="n">
        <f aca="false">MIN(F9,MAX(G9,H9))</f>
        <v>0</v>
      </c>
      <c r="K9" s="12" t="n">
        <f aca="false">MAX(MIN(F9,G9),MIN(F9,H9))</f>
        <v>0</v>
      </c>
      <c r="L9" s="12" t="n">
        <f aca="false">IF(ABS(J9-K9)&lt;0.0000001,1,0)</f>
        <v>1</v>
      </c>
      <c r="M9" s="4" t="n">
        <f aca="false">MAX(F9,MIN(G9,H9))</f>
        <v>3.13913279204803E-017</v>
      </c>
      <c r="N9" s="4" t="n">
        <f aca="false">MIN(MAX(F9,G9),MAX(F9,H9))</f>
        <v>3.13913279204803E-017</v>
      </c>
      <c r="O9" s="4" t="n">
        <f aca="false">IF(ABS(M9-N9)&lt;0.0000001,1,0)</f>
        <v>1</v>
      </c>
      <c r="AA9" s="12" t="n">
        <f aca="false">F9+(G9*H9)-F9*(G9*H9)</f>
        <v>7.53173369718672E-020</v>
      </c>
      <c r="AB9" s="12" t="n">
        <f aca="false">(F9+G9-F9*G9)*(F9+H9-F9*H9)</f>
        <v>7.53173369718672E-020</v>
      </c>
      <c r="AC9" s="12" t="n">
        <f aca="false">IF(ABS(AA9-AB9)&lt;0.0000001,1,0)</f>
        <v>1</v>
      </c>
      <c r="AD9" s="12" t="n">
        <f aca="false">F9*(G9+H9-G9*H9)</f>
        <v>0</v>
      </c>
      <c r="AE9" s="12" t="n">
        <f aca="false">(F9*G9) + (F9*H9) - (F9*G9)*(F9*H9)</f>
        <v>0</v>
      </c>
      <c r="AF9" s="12" t="n">
        <f aca="false">IF(ABS(AD9-AE9)&lt;0.0000001,1,0)</f>
        <v>1</v>
      </c>
      <c r="AR9" s="0" t="n">
        <f aca="false">F9+(MAX(G9,H9))-F9*(MAX(G9,H9))</f>
        <v>0.00239930394670334</v>
      </c>
      <c r="AS9" s="0" t="n">
        <f aca="false">MAX((F9+G9-F9*G9),(F9+H9-F9*H9))</f>
        <v>0.00239930394670334</v>
      </c>
      <c r="AT9" s="0" t="n">
        <f aca="false">IF(ABS(AR9-AS9)&lt;0.0000001,1,0)</f>
        <v>1</v>
      </c>
      <c r="AU9" s="0" t="n">
        <f aca="false">F9+(MIN(G9,H9))-F9*(MIN(G9,H9))</f>
        <v>3.13913279204803E-017</v>
      </c>
      <c r="AV9" s="0" t="n">
        <f aca="false">MIN((F9+G9-F9*G9),(F9+H9-F9*H9))</f>
        <v>3.13913279204803E-017</v>
      </c>
      <c r="AW9" s="0" t="n">
        <f aca="false">IF(ABS(AU9-AV9)&lt;0.0000001,1,0)</f>
        <v>1</v>
      </c>
      <c r="AX9" s="0" t="n">
        <f aca="false">F9*(MAX(G9,H9))</f>
        <v>0</v>
      </c>
      <c r="AY9" s="0" t="n">
        <f aca="false">MAX(F9*G9,F9*H9)</f>
        <v>0</v>
      </c>
      <c r="AZ9" s="0" t="n">
        <f aca="false">IF(ABS(AX9-AY9)&lt;0.0000001,1,0)</f>
        <v>1</v>
      </c>
      <c r="BA9" s="0" t="n">
        <f aca="false">F9*(MIN(G9,H9))</f>
        <v>0</v>
      </c>
      <c r="BB9" s="0" t="n">
        <f aca="false">MIN(F9*G9,F9*H9)</f>
        <v>0</v>
      </c>
      <c r="BC9" s="0" t="n">
        <f aca="false">IF(ABS(BA9-BB9)&lt;0.0000001,1,0)</f>
        <v>1</v>
      </c>
      <c r="BO9" s="0" t="n">
        <f aca="false">1-MAX(F9,G9)</f>
        <v>0.997600696053297</v>
      </c>
      <c r="BP9" s="0" t="n">
        <f aca="false">MIN(1-F9,1-G9)</f>
        <v>0.997600696053297</v>
      </c>
      <c r="BQ9" s="0" t="n">
        <f aca="false">IF(ABS(BO9-BP9)&lt;0.0000001,1,0)</f>
        <v>1</v>
      </c>
      <c r="BR9" s="0" t="n">
        <f aca="false">1-MIN(F9,G9)</f>
        <v>1</v>
      </c>
      <c r="BS9" s="0" t="n">
        <f aca="false">MAX(1-F9,1-G9)</f>
        <v>1</v>
      </c>
      <c r="BT9" s="0" t="n">
        <f aca="false">IF(ABS(BR9-BS9)&lt;0.0000001,1,0)</f>
        <v>1</v>
      </c>
      <c r="BU9" s="0" t="n">
        <f aca="false">1-F9*G9</f>
        <v>1</v>
      </c>
      <c r="BV9" s="0" t="n">
        <f aca="false">(1-F9)+(1-G9)-(1-F9)*(1-G9)</f>
        <v>1</v>
      </c>
      <c r="BW9" s="0" t="n">
        <f aca="false">IF(ABS(BU9-BV9)&lt;0.0000001,1,0)</f>
        <v>1</v>
      </c>
      <c r="BX9" s="0" t="n">
        <f aca="false">1-(F9+G9-F9*G9)</f>
        <v>0.997600696053297</v>
      </c>
      <c r="BY9" s="0" t="n">
        <f aca="false">(1-F9)*(1-G9)</f>
        <v>0.997600696053297</v>
      </c>
      <c r="BZ9" s="0" t="n">
        <f aca="false">IF(ABS(BX9-BY9)&lt;0.0000001,1,0)</f>
        <v>1</v>
      </c>
    </row>
    <row r="10" customFormat="false" ht="14.25" hidden="false" customHeight="false" outlineLevel="0" collapsed="false">
      <c r="A10" s="4" t="n">
        <v>0.7</v>
      </c>
      <c r="F10" s="4" t="n">
        <f aca="false">IF(AND((A9&gt;=$D$4),(A9&lt;=$D$5)),1,IF(AND((A9&gt;$D$3),(A9&lt;$D$4)),((A9-$D$3)/($D$4-$D$3)),IF(AND((A9&gt;$D$5),(A9&lt;$D$6)),((A9-$D$6)/($D$5-$D$6)),0)))</f>
        <v>0</v>
      </c>
      <c r="G10" s="4" t="n">
        <f aca="false">1/(1+ABS((A9-$D$22)/$D$20)^(2*$D$21))</f>
        <v>0.00263693196359661</v>
      </c>
      <c r="H10" s="4" t="n">
        <f aca="false">1/(1+EXP(-$D$35*(A9-$D$36)))</f>
        <v>4.68303582835284E-017</v>
      </c>
      <c r="J10" s="12" t="n">
        <f aca="false">MIN(F10,MAX(G10,H10))</f>
        <v>0</v>
      </c>
      <c r="K10" s="12" t="n">
        <f aca="false">MAX(MIN(F10,G10),MIN(F10,H10))</f>
        <v>0</v>
      </c>
      <c r="L10" s="12" t="n">
        <f aca="false">IF(ABS(J10-K10)&lt;0.0000001,1,0)</f>
        <v>1</v>
      </c>
      <c r="M10" s="4" t="n">
        <f aca="false">MAX(F10,MIN(G10,H10))</f>
        <v>4.68303582835284E-017</v>
      </c>
      <c r="N10" s="4" t="n">
        <f aca="false">MIN(MAX(F10,G10),MAX(F10,H10))</f>
        <v>4.68303582835284E-017</v>
      </c>
      <c r="O10" s="4" t="n">
        <f aca="false">IF(ABS(M10-N10)&lt;0.0000001,1,0)</f>
        <v>1</v>
      </c>
      <c r="AA10" s="12" t="n">
        <f aca="false">F10+(G10*H10)-F10*(G10*H10)</f>
        <v>1.23488468624518E-019</v>
      </c>
      <c r="AB10" s="12" t="n">
        <f aca="false">(F10+G10-F10*G10)*(F10+H10-F10*H10)</f>
        <v>1.23488468624518E-019</v>
      </c>
      <c r="AC10" s="12" t="n">
        <f aca="false">IF(ABS(AA10-AB10)&lt;0.0000001,1,0)</f>
        <v>1</v>
      </c>
      <c r="AD10" s="12" t="n">
        <f aca="false">F10*(G10+H10-G10*H10)</f>
        <v>0</v>
      </c>
      <c r="AE10" s="12" t="n">
        <f aca="false">(F10*G10) + (F10*H10) - (F10*G10)*(F10*H10)</f>
        <v>0</v>
      </c>
      <c r="AF10" s="12" t="n">
        <f aca="false">IF(ABS(AD10-AE10)&lt;0.0000001,1,0)</f>
        <v>1</v>
      </c>
      <c r="AR10" s="0" t="n">
        <f aca="false">F10+(MAX(G10,H10))-F10*(MAX(G10,H10))</f>
        <v>0.00263693196359661</v>
      </c>
      <c r="AS10" s="0" t="n">
        <f aca="false">MAX((F10+G10-F10*G10),(F10+H10-F10*H10))</f>
        <v>0.00263693196359661</v>
      </c>
      <c r="AT10" s="0" t="n">
        <f aca="false">IF(ABS(AR10-AS10)&lt;0.0000001,1,0)</f>
        <v>1</v>
      </c>
      <c r="AU10" s="0" t="n">
        <f aca="false">F10+(MIN(G10,H10))-F10*(MIN(G10,H10))</f>
        <v>4.68303582835284E-017</v>
      </c>
      <c r="AV10" s="0" t="n">
        <f aca="false">MIN((F10+G10-F10*G10),(F10+H10-F10*H10))</f>
        <v>4.68303582835284E-017</v>
      </c>
      <c r="AW10" s="0" t="n">
        <f aca="false">IF(ABS(AU10-AV10)&lt;0.0000001,1,0)</f>
        <v>1</v>
      </c>
      <c r="AX10" s="0" t="n">
        <f aca="false">F10*(MAX(G10,H10))</f>
        <v>0</v>
      </c>
      <c r="AY10" s="0" t="n">
        <f aca="false">MAX(F10*G10,F10*H10)</f>
        <v>0</v>
      </c>
      <c r="AZ10" s="0" t="n">
        <f aca="false">IF(ABS(AX10-AY10)&lt;0.0000001,1,0)</f>
        <v>1</v>
      </c>
      <c r="BA10" s="0" t="n">
        <f aca="false">F10*(MIN(G10,H10))</f>
        <v>0</v>
      </c>
      <c r="BB10" s="0" t="n">
        <f aca="false">MIN(F10*G10,F10*H10)</f>
        <v>0</v>
      </c>
      <c r="BC10" s="0" t="n">
        <f aca="false">IF(ABS(BA10-BB10)&lt;0.0000001,1,0)</f>
        <v>1</v>
      </c>
      <c r="BO10" s="0" t="n">
        <f aca="false">1-MAX(F10,G10)</f>
        <v>0.997363068036403</v>
      </c>
      <c r="BP10" s="0" t="n">
        <f aca="false">MIN(1-F10,1-G10)</f>
        <v>0.997363068036403</v>
      </c>
      <c r="BQ10" s="0" t="n">
        <f aca="false">IF(ABS(BO10-BP10)&lt;0.0000001,1,0)</f>
        <v>1</v>
      </c>
      <c r="BR10" s="0" t="n">
        <f aca="false">1-MIN(F10,G10)</f>
        <v>1</v>
      </c>
      <c r="BS10" s="0" t="n">
        <f aca="false">MAX(1-F10,1-G10)</f>
        <v>1</v>
      </c>
      <c r="BT10" s="0" t="n">
        <f aca="false">IF(ABS(BR10-BS10)&lt;0.0000001,1,0)</f>
        <v>1</v>
      </c>
      <c r="BU10" s="0" t="n">
        <f aca="false">1-F10*G10</f>
        <v>1</v>
      </c>
      <c r="BV10" s="0" t="n">
        <f aca="false">(1-F10)+(1-G10)-(1-F10)*(1-G10)</f>
        <v>1</v>
      </c>
      <c r="BW10" s="0" t="n">
        <f aca="false">IF(ABS(BU10-BV10)&lt;0.0000001,1,0)</f>
        <v>1</v>
      </c>
      <c r="BX10" s="0" t="n">
        <f aca="false">1-(F10+G10-F10*G10)</f>
        <v>0.997363068036403</v>
      </c>
      <c r="BY10" s="0" t="n">
        <f aca="false">(1-F10)*(1-G10)</f>
        <v>0.997363068036403</v>
      </c>
      <c r="BZ10" s="0" t="n">
        <f aca="false">IF(ABS(BX10-BY10)&lt;0.0000001,1,0)</f>
        <v>1</v>
      </c>
    </row>
    <row r="11" customFormat="false" ht="14.25" hidden="false" customHeight="false" outlineLevel="0" collapsed="false">
      <c r="A11" s="4" t="n">
        <v>0.8</v>
      </c>
      <c r="F11" s="4" t="n">
        <f aca="false">IF(AND((A10&gt;=$D$4),(A10&lt;=$D$5)),1,IF(AND((A10&gt;$D$3),(A10&lt;$D$4)),((A10-$D$3)/($D$4-$D$3)),IF(AND((A10&gt;$D$5),(A10&lt;$D$6)),((A10-$D$6)/($D$5-$D$6)),0)))</f>
        <v>0</v>
      </c>
      <c r="G11" s="4" t="n">
        <f aca="false">1/(1+ABS((A10-$D$22)/$D$20)^(2*$D$21))</f>
        <v>0.00290130468700203</v>
      </c>
      <c r="H11" s="4" t="n">
        <f aca="false">1/(1+EXP(-$D$35*(A10-$D$36)))</f>
        <v>6.9862685086757E-017</v>
      </c>
      <c r="J11" s="12" t="n">
        <f aca="false">MIN(F11,MAX(G11,H11))</f>
        <v>0</v>
      </c>
      <c r="K11" s="12" t="n">
        <f aca="false">MAX(MIN(F11,G11),MIN(F11,H11))</f>
        <v>0</v>
      </c>
      <c r="L11" s="12" t="n">
        <f aca="false">IF(ABS(J11-K11)&lt;0.0000001,1,0)</f>
        <v>1</v>
      </c>
      <c r="M11" s="4" t="n">
        <f aca="false">MAX(F11,MIN(G11,H11))</f>
        <v>6.9862685086757E-017</v>
      </c>
      <c r="N11" s="4" t="n">
        <f aca="false">MIN(MAX(F11,G11),MAX(F11,H11))</f>
        <v>6.9862685086757E-017</v>
      </c>
      <c r="O11" s="4" t="n">
        <f aca="false">IF(ABS(M11-N11)&lt;0.0000001,1,0)</f>
        <v>1</v>
      </c>
      <c r="AA11" s="12" t="n">
        <f aca="false">F11+(G11*H11)-F11*(G11*H11)</f>
        <v>2.02692935688755E-019</v>
      </c>
      <c r="AB11" s="12" t="n">
        <f aca="false">(F11+G11-F11*G11)*(F11+H11-F11*H11)</f>
        <v>2.02692935688755E-019</v>
      </c>
      <c r="AC11" s="12" t="n">
        <f aca="false">IF(ABS(AA11-AB11)&lt;0.0000001,1,0)</f>
        <v>1</v>
      </c>
      <c r="AD11" s="12" t="n">
        <f aca="false">F11*(G11+H11-G11*H11)</f>
        <v>0</v>
      </c>
      <c r="AE11" s="12" t="n">
        <f aca="false">(F11*G11) + (F11*H11) - (F11*G11)*(F11*H11)</f>
        <v>0</v>
      </c>
      <c r="AF11" s="12" t="n">
        <f aca="false">IF(ABS(AD11-AE11)&lt;0.0000001,1,0)</f>
        <v>1</v>
      </c>
      <c r="AR11" s="0" t="n">
        <f aca="false">F11+(MAX(G11,H11))-F11*(MAX(G11,H11))</f>
        <v>0.00290130468700203</v>
      </c>
      <c r="AS11" s="0" t="n">
        <f aca="false">MAX((F11+G11-F11*G11),(F11+H11-F11*H11))</f>
        <v>0.00290130468700203</v>
      </c>
      <c r="AT11" s="0" t="n">
        <f aca="false">IF(ABS(AR11-AS11)&lt;0.0000001,1,0)</f>
        <v>1</v>
      </c>
      <c r="AU11" s="0" t="n">
        <f aca="false">F11+(MIN(G11,H11))-F11*(MIN(G11,H11))</f>
        <v>6.9862685086757E-017</v>
      </c>
      <c r="AV11" s="0" t="n">
        <f aca="false">MIN((F11+G11-F11*G11),(F11+H11-F11*H11))</f>
        <v>6.9862685086757E-017</v>
      </c>
      <c r="AW11" s="0" t="n">
        <f aca="false">IF(ABS(AU11-AV11)&lt;0.0000001,1,0)</f>
        <v>1</v>
      </c>
      <c r="AX11" s="0" t="n">
        <f aca="false">F11*(MAX(G11,H11))</f>
        <v>0</v>
      </c>
      <c r="AY11" s="0" t="n">
        <f aca="false">MAX(F11*G11,F11*H11)</f>
        <v>0</v>
      </c>
      <c r="AZ11" s="0" t="n">
        <f aca="false">IF(ABS(AX11-AY11)&lt;0.0000001,1,0)</f>
        <v>1</v>
      </c>
      <c r="BA11" s="0" t="n">
        <f aca="false">F11*(MIN(G11,H11))</f>
        <v>0</v>
      </c>
      <c r="BB11" s="0" t="n">
        <f aca="false">MIN(F11*G11,F11*H11)</f>
        <v>0</v>
      </c>
      <c r="BC11" s="0" t="n">
        <f aca="false">IF(ABS(BA11-BB11)&lt;0.0000001,1,0)</f>
        <v>1</v>
      </c>
      <c r="BO11" s="0" t="n">
        <f aca="false">1-MAX(F11,G11)</f>
        <v>0.997098695312998</v>
      </c>
      <c r="BP11" s="0" t="n">
        <f aca="false">MIN(1-F11,1-G11)</f>
        <v>0.997098695312998</v>
      </c>
      <c r="BQ11" s="0" t="n">
        <f aca="false">IF(ABS(BO11-BP11)&lt;0.0000001,1,0)</f>
        <v>1</v>
      </c>
      <c r="BR11" s="0" t="n">
        <f aca="false">1-MIN(F11,G11)</f>
        <v>1</v>
      </c>
      <c r="BS11" s="0" t="n">
        <f aca="false">MAX(1-F11,1-G11)</f>
        <v>1</v>
      </c>
      <c r="BT11" s="0" t="n">
        <f aca="false">IF(ABS(BR11-BS11)&lt;0.0000001,1,0)</f>
        <v>1</v>
      </c>
      <c r="BU11" s="0" t="n">
        <f aca="false">1-F11*G11</f>
        <v>1</v>
      </c>
      <c r="BV11" s="0" t="n">
        <f aca="false">(1-F11)+(1-G11)-(1-F11)*(1-G11)</f>
        <v>1</v>
      </c>
      <c r="BW11" s="0" t="n">
        <f aca="false">IF(ABS(BU11-BV11)&lt;0.0000001,1,0)</f>
        <v>1</v>
      </c>
      <c r="BX11" s="0" t="n">
        <f aca="false">1-(F11+G11-F11*G11)</f>
        <v>0.997098695312998</v>
      </c>
      <c r="BY11" s="0" t="n">
        <f aca="false">(1-F11)*(1-G11)</f>
        <v>0.997098695312998</v>
      </c>
      <c r="BZ11" s="0" t="n">
        <f aca="false">IF(ABS(BX11-BY11)&lt;0.0000001,1,0)</f>
        <v>1</v>
      </c>
    </row>
    <row r="12" customFormat="false" ht="14.25" hidden="false" customHeight="false" outlineLevel="0" collapsed="false">
      <c r="A12" s="4" t="n">
        <v>0.9</v>
      </c>
      <c r="F12" s="4" t="n">
        <f aca="false">IF(AND((A11&gt;=$D$4),(A11&lt;=$D$5)),1,IF(AND((A11&gt;$D$3),(A11&lt;$D$4)),((A11-$D$3)/($D$4-$D$3)),IF(AND((A11&gt;$D$5),(A11&lt;$D$6)),((A11-$D$6)/($D$5-$D$6)),0)))</f>
        <v>0</v>
      </c>
      <c r="G12" s="4" t="n">
        <f aca="false">1/(1+ABS((A11-$D$22)/$D$20)^(2*$D$21))</f>
        <v>0.00319579544009615</v>
      </c>
      <c r="H12" s="4" t="n">
        <f aca="false">1/(1+EXP(-$D$35*(A11-$D$36)))</f>
        <v>1.04222879055959E-016</v>
      </c>
      <c r="J12" s="12" t="n">
        <f aca="false">MIN(F12,MAX(G12,H12))</f>
        <v>0</v>
      </c>
      <c r="K12" s="12" t="n">
        <f aca="false">MAX(MIN(F12,G12),MIN(F12,H12))</f>
        <v>0</v>
      </c>
      <c r="L12" s="12" t="n">
        <f aca="false">IF(ABS(J12-K12)&lt;0.0000001,1,0)</f>
        <v>1</v>
      </c>
      <c r="M12" s="4" t="n">
        <f aca="false">MAX(F12,MIN(G12,H12))</f>
        <v>1.04222879055959E-016</v>
      </c>
      <c r="N12" s="4" t="n">
        <f aca="false">MIN(MAX(F12,G12),MAX(F12,H12))</f>
        <v>1.04222879055959E-016</v>
      </c>
      <c r="O12" s="4" t="n">
        <f aca="false">IF(ABS(M12-N12)&lt;0.0000001,1,0)</f>
        <v>1</v>
      </c>
      <c r="AA12" s="12" t="n">
        <f aca="false">F12+(G12*H12)-F12*(G12*H12)</f>
        <v>3.33075001640726E-019</v>
      </c>
      <c r="AB12" s="12" t="n">
        <f aca="false">(F12+G12-F12*G12)*(F12+H12-F12*H12)</f>
        <v>3.33075001640726E-019</v>
      </c>
      <c r="AC12" s="12" t="n">
        <f aca="false">IF(ABS(AA12-AB12)&lt;0.0000001,1,0)</f>
        <v>1</v>
      </c>
      <c r="AD12" s="12" t="n">
        <f aca="false">F12*(G12+H12-G12*H12)</f>
        <v>0</v>
      </c>
      <c r="AE12" s="12" t="n">
        <f aca="false">(F12*G12) + (F12*H12) - (F12*G12)*(F12*H12)</f>
        <v>0</v>
      </c>
      <c r="AF12" s="12" t="n">
        <f aca="false">IF(ABS(AD12-AE12)&lt;0.0000001,1,0)</f>
        <v>1</v>
      </c>
      <c r="AR12" s="0" t="n">
        <f aca="false">F12+(MAX(G12,H12))-F12*(MAX(G12,H12))</f>
        <v>0.00319579544009615</v>
      </c>
      <c r="AS12" s="0" t="n">
        <f aca="false">MAX((F12+G12-F12*G12),(F12+H12-F12*H12))</f>
        <v>0.00319579544009615</v>
      </c>
      <c r="AT12" s="0" t="n">
        <f aca="false">IF(ABS(AR12-AS12)&lt;0.0000001,1,0)</f>
        <v>1</v>
      </c>
      <c r="AU12" s="0" t="n">
        <f aca="false">F12+(MIN(G12,H12))-F12*(MIN(G12,H12))</f>
        <v>1.04222879055959E-016</v>
      </c>
      <c r="AV12" s="0" t="n">
        <f aca="false">MIN((F12+G12-F12*G12),(F12+H12-F12*H12))</f>
        <v>1.04222879055959E-016</v>
      </c>
      <c r="AW12" s="0" t="n">
        <f aca="false">IF(ABS(AU12-AV12)&lt;0.0000001,1,0)</f>
        <v>1</v>
      </c>
      <c r="AX12" s="0" t="n">
        <f aca="false">F12*(MAX(G12,H12))</f>
        <v>0</v>
      </c>
      <c r="AY12" s="0" t="n">
        <f aca="false">MAX(F12*G12,F12*H12)</f>
        <v>0</v>
      </c>
      <c r="AZ12" s="0" t="n">
        <f aca="false">IF(ABS(AX12-AY12)&lt;0.0000001,1,0)</f>
        <v>1</v>
      </c>
      <c r="BA12" s="0" t="n">
        <f aca="false">F12*(MIN(G12,H12))</f>
        <v>0</v>
      </c>
      <c r="BB12" s="0" t="n">
        <f aca="false">MIN(F12*G12,F12*H12)</f>
        <v>0</v>
      </c>
      <c r="BC12" s="0" t="n">
        <f aca="false">IF(ABS(BA12-BB12)&lt;0.0000001,1,0)</f>
        <v>1</v>
      </c>
      <c r="BO12" s="0" t="n">
        <f aca="false">1-MAX(F12,G12)</f>
        <v>0.996804204559904</v>
      </c>
      <c r="BP12" s="0" t="n">
        <f aca="false">MIN(1-F12,1-G12)</f>
        <v>0.996804204559904</v>
      </c>
      <c r="BQ12" s="0" t="n">
        <f aca="false">IF(ABS(BO12-BP12)&lt;0.0000001,1,0)</f>
        <v>1</v>
      </c>
      <c r="BR12" s="0" t="n">
        <f aca="false">1-MIN(F12,G12)</f>
        <v>1</v>
      </c>
      <c r="BS12" s="0" t="n">
        <f aca="false">MAX(1-F12,1-G12)</f>
        <v>1</v>
      </c>
      <c r="BT12" s="0" t="n">
        <f aca="false">IF(ABS(BR12-BS12)&lt;0.0000001,1,0)</f>
        <v>1</v>
      </c>
      <c r="BU12" s="0" t="n">
        <f aca="false">1-F12*G12</f>
        <v>1</v>
      </c>
      <c r="BV12" s="0" t="n">
        <f aca="false">(1-F12)+(1-G12)-(1-F12)*(1-G12)</f>
        <v>1</v>
      </c>
      <c r="BW12" s="0" t="n">
        <f aca="false">IF(ABS(BU12-BV12)&lt;0.0000001,1,0)</f>
        <v>1</v>
      </c>
      <c r="BX12" s="0" t="n">
        <f aca="false">1-(F12+G12-F12*G12)</f>
        <v>0.996804204559904</v>
      </c>
      <c r="BY12" s="0" t="n">
        <f aca="false">(1-F12)*(1-G12)</f>
        <v>0.996804204559904</v>
      </c>
      <c r="BZ12" s="0" t="n">
        <f aca="false">IF(ABS(BX12-BY12)&lt;0.0000001,1,0)</f>
        <v>1</v>
      </c>
    </row>
    <row r="13" customFormat="false" ht="14.25" hidden="false" customHeight="false" outlineLevel="0" collapsed="false">
      <c r="A13" s="4" t="n">
        <v>1</v>
      </c>
      <c r="F13" s="4" t="n">
        <f aca="false">IF(AND((A12&gt;=$D$4),(A12&lt;=$D$5)),1,IF(AND((A12&gt;$D$3),(A12&lt;$D$4)),((A12-$D$3)/($D$4-$D$3)),IF(AND((A12&gt;$D$5),(A12&lt;$D$6)),((A12-$D$6)/($D$5-$D$6)),0)))</f>
        <v>0</v>
      </c>
      <c r="G13" s="4" t="n">
        <f aca="false">1/(1+ABS((A12-$D$22)/$D$20)^(2*$D$21))</f>
        <v>0.00352424842686474</v>
      </c>
      <c r="H13" s="4" t="n">
        <f aca="false">1/(1+EXP(-$D$35*(A12-$D$36)))</f>
        <v>1.55482265034959E-016</v>
      </c>
      <c r="J13" s="12" t="n">
        <f aca="false">MIN(F13,MAX(G13,H13))</f>
        <v>0</v>
      </c>
      <c r="K13" s="12" t="n">
        <f aca="false">MAX(MIN(F13,G13),MIN(F13,H13))</f>
        <v>0</v>
      </c>
      <c r="L13" s="12" t="n">
        <f aca="false">IF(ABS(J13-K13)&lt;0.0000001,1,0)</f>
        <v>1</v>
      </c>
      <c r="M13" s="4" t="n">
        <f aca="false">MAX(F13,MIN(G13,H13))</f>
        <v>1.55482265034959E-016</v>
      </c>
      <c r="N13" s="4" t="n">
        <f aca="false">MIN(MAX(F13,G13),MAX(F13,H13))</f>
        <v>1.55482265034959E-016</v>
      </c>
      <c r="O13" s="4" t="n">
        <f aca="false">IF(ABS(M13-N13)&lt;0.0000001,1,0)</f>
        <v>1</v>
      </c>
      <c r="AA13" s="12" t="n">
        <f aca="false">F13+(G13*H13)-F13*(G13*H13)</f>
        <v>5.4795812795482E-019</v>
      </c>
      <c r="AB13" s="12" t="n">
        <f aca="false">(F13+G13-F13*G13)*(F13+H13-F13*H13)</f>
        <v>5.4795812795482E-019</v>
      </c>
      <c r="AC13" s="12" t="n">
        <f aca="false">IF(ABS(AA13-AB13)&lt;0.0000001,1,0)</f>
        <v>1</v>
      </c>
      <c r="AD13" s="12" t="n">
        <f aca="false">F13*(G13+H13-G13*H13)</f>
        <v>0</v>
      </c>
      <c r="AE13" s="12" t="n">
        <f aca="false">(F13*G13) + (F13*H13) - (F13*G13)*(F13*H13)</f>
        <v>0</v>
      </c>
      <c r="AF13" s="12" t="n">
        <f aca="false">IF(ABS(AD13-AE13)&lt;0.0000001,1,0)</f>
        <v>1</v>
      </c>
      <c r="AR13" s="0" t="n">
        <f aca="false">F13+(MAX(G13,H13))-F13*(MAX(G13,H13))</f>
        <v>0.00352424842686474</v>
      </c>
      <c r="AS13" s="0" t="n">
        <f aca="false">MAX((F13+G13-F13*G13),(F13+H13-F13*H13))</f>
        <v>0.00352424842686474</v>
      </c>
      <c r="AT13" s="0" t="n">
        <f aca="false">IF(ABS(AR13-AS13)&lt;0.0000001,1,0)</f>
        <v>1</v>
      </c>
      <c r="AU13" s="0" t="n">
        <f aca="false">F13+(MIN(G13,H13))-F13*(MIN(G13,H13))</f>
        <v>1.55482265034959E-016</v>
      </c>
      <c r="AV13" s="0" t="n">
        <f aca="false">MIN((F13+G13-F13*G13),(F13+H13-F13*H13))</f>
        <v>1.55482265034959E-016</v>
      </c>
      <c r="AW13" s="0" t="n">
        <f aca="false">IF(ABS(AU13-AV13)&lt;0.0000001,1,0)</f>
        <v>1</v>
      </c>
      <c r="AX13" s="0" t="n">
        <f aca="false">F13*(MAX(G13,H13))</f>
        <v>0</v>
      </c>
      <c r="AY13" s="0" t="n">
        <f aca="false">MAX(F13*G13,F13*H13)</f>
        <v>0</v>
      </c>
      <c r="AZ13" s="0" t="n">
        <f aca="false">IF(ABS(AX13-AY13)&lt;0.0000001,1,0)</f>
        <v>1</v>
      </c>
      <c r="BA13" s="0" t="n">
        <f aca="false">F13*(MIN(G13,H13))</f>
        <v>0</v>
      </c>
      <c r="BB13" s="0" t="n">
        <f aca="false">MIN(F13*G13,F13*H13)</f>
        <v>0</v>
      </c>
      <c r="BC13" s="0" t="n">
        <f aca="false">IF(ABS(BA13-BB13)&lt;0.0000001,1,0)</f>
        <v>1</v>
      </c>
      <c r="BO13" s="0" t="n">
        <f aca="false">1-MAX(F13,G13)</f>
        <v>0.996475751573135</v>
      </c>
      <c r="BP13" s="0" t="n">
        <f aca="false">MIN(1-F13,1-G13)</f>
        <v>0.996475751573135</v>
      </c>
      <c r="BQ13" s="0" t="n">
        <f aca="false">IF(ABS(BO13-BP13)&lt;0.0000001,1,0)</f>
        <v>1</v>
      </c>
      <c r="BR13" s="0" t="n">
        <f aca="false">1-MIN(F13,G13)</f>
        <v>1</v>
      </c>
      <c r="BS13" s="0" t="n">
        <f aca="false">MAX(1-F13,1-G13)</f>
        <v>1</v>
      </c>
      <c r="BT13" s="0" t="n">
        <f aca="false">IF(ABS(BR13-BS13)&lt;0.0000001,1,0)</f>
        <v>1</v>
      </c>
      <c r="BU13" s="0" t="n">
        <f aca="false">1-F13*G13</f>
        <v>1</v>
      </c>
      <c r="BV13" s="0" t="n">
        <f aca="false">(1-F13)+(1-G13)-(1-F13)*(1-G13)</f>
        <v>1</v>
      </c>
      <c r="BW13" s="0" t="n">
        <f aca="false">IF(ABS(BU13-BV13)&lt;0.0000001,1,0)</f>
        <v>1</v>
      </c>
      <c r="BX13" s="0" t="n">
        <f aca="false">1-(F13+G13-F13*G13)</f>
        <v>0.996475751573135</v>
      </c>
      <c r="BY13" s="0" t="n">
        <f aca="false">(1-F13)*(1-G13)</f>
        <v>0.996475751573135</v>
      </c>
      <c r="BZ13" s="0" t="n">
        <f aca="false">IF(ABS(BX13-BY13)&lt;0.0000001,1,0)</f>
        <v>1</v>
      </c>
    </row>
    <row r="14" customFormat="false" ht="14.25" hidden="false" customHeight="false" outlineLevel="0" collapsed="false">
      <c r="A14" s="4" t="n">
        <v>1.1</v>
      </c>
      <c r="F14" s="4" t="n">
        <f aca="false">IF(AND((A13&gt;=$D$4),(A13&lt;=$D$5)),1,IF(AND((A13&gt;$D$3),(A13&lt;$D$4)),((A13-$D$3)/($D$4-$D$3)),IF(AND((A13&gt;$D$5),(A13&lt;$D$6)),((A13-$D$6)/($D$5-$D$6)),0)))</f>
        <v>0</v>
      </c>
      <c r="G14" s="4" t="n">
        <f aca="false">1/(1+ABS((A13-$D$22)/$D$20)^(2*$D$21))</f>
        <v>0.00389105058365759</v>
      </c>
      <c r="H14" s="4" t="n">
        <f aca="false">1/(1+EXP(-$D$35*(A13-$D$36)))</f>
        <v>2.31952283024357E-016</v>
      </c>
      <c r="J14" s="12" t="n">
        <f aca="false">MIN(F14,MAX(G14,H14))</f>
        <v>0</v>
      </c>
      <c r="K14" s="12" t="n">
        <f aca="false">MAX(MIN(F14,G14),MIN(F14,H14))</f>
        <v>0</v>
      </c>
      <c r="L14" s="12" t="n">
        <f aca="false">IF(ABS(J14-K14)&lt;0.0000001,1,0)</f>
        <v>1</v>
      </c>
      <c r="M14" s="4" t="n">
        <f aca="false">MAX(F14,MIN(G14,H14))</f>
        <v>2.31952283024357E-016</v>
      </c>
      <c r="N14" s="4" t="n">
        <f aca="false">MIN(MAX(F14,G14),MAX(F14,H14))</f>
        <v>2.31952283024357E-016</v>
      </c>
      <c r="O14" s="4" t="n">
        <f aca="false">IF(ABS(M14-N14)&lt;0.0000001,1,0)</f>
        <v>1</v>
      </c>
      <c r="AA14" s="12" t="n">
        <f aca="false">F14+(G14*H14)-F14*(G14*H14)</f>
        <v>9.02538066242634E-019</v>
      </c>
      <c r="AB14" s="12" t="n">
        <f aca="false">(F14+G14-F14*G14)*(F14+H14-F14*H14)</f>
        <v>9.02538066242634E-019</v>
      </c>
      <c r="AC14" s="12" t="n">
        <f aca="false">IF(ABS(AA14-AB14)&lt;0.0000001,1,0)</f>
        <v>1</v>
      </c>
      <c r="AD14" s="12" t="n">
        <f aca="false">F14*(G14+H14-G14*H14)</f>
        <v>0</v>
      </c>
      <c r="AE14" s="12" t="n">
        <f aca="false">(F14*G14) + (F14*H14) - (F14*G14)*(F14*H14)</f>
        <v>0</v>
      </c>
      <c r="AF14" s="12" t="n">
        <f aca="false">IF(ABS(AD14-AE14)&lt;0.0000001,1,0)</f>
        <v>1</v>
      </c>
      <c r="AR14" s="0" t="n">
        <f aca="false">F14+(MAX(G14,H14))-F14*(MAX(G14,H14))</f>
        <v>0.00389105058365759</v>
      </c>
      <c r="AS14" s="0" t="n">
        <f aca="false">MAX((F14+G14-F14*G14),(F14+H14-F14*H14))</f>
        <v>0.00389105058365759</v>
      </c>
      <c r="AT14" s="0" t="n">
        <f aca="false">IF(ABS(AR14-AS14)&lt;0.0000001,1,0)</f>
        <v>1</v>
      </c>
      <c r="AU14" s="0" t="n">
        <f aca="false">F14+(MIN(G14,H14))-F14*(MIN(G14,H14))</f>
        <v>2.31952283024357E-016</v>
      </c>
      <c r="AV14" s="0" t="n">
        <f aca="false">MIN((F14+G14-F14*G14),(F14+H14-F14*H14))</f>
        <v>2.31952283024357E-016</v>
      </c>
      <c r="AW14" s="0" t="n">
        <f aca="false">IF(ABS(AU14-AV14)&lt;0.0000001,1,0)</f>
        <v>1</v>
      </c>
      <c r="AX14" s="0" t="n">
        <f aca="false">F14*(MAX(G14,H14))</f>
        <v>0</v>
      </c>
      <c r="AY14" s="0" t="n">
        <f aca="false">MAX(F14*G14,F14*H14)</f>
        <v>0</v>
      </c>
      <c r="AZ14" s="0" t="n">
        <f aca="false">IF(ABS(AX14-AY14)&lt;0.0000001,1,0)</f>
        <v>1</v>
      </c>
      <c r="BA14" s="0" t="n">
        <f aca="false">F14*(MIN(G14,H14))</f>
        <v>0</v>
      </c>
      <c r="BB14" s="0" t="n">
        <f aca="false">MIN(F14*G14,F14*H14)</f>
        <v>0</v>
      </c>
      <c r="BC14" s="0" t="n">
        <f aca="false">IF(ABS(BA14-BB14)&lt;0.0000001,1,0)</f>
        <v>1</v>
      </c>
      <c r="BO14" s="0" t="n">
        <f aca="false">1-MAX(F14,G14)</f>
        <v>0.996108949416342</v>
      </c>
      <c r="BP14" s="0" t="n">
        <f aca="false">MIN(1-F14,1-G14)</f>
        <v>0.996108949416342</v>
      </c>
      <c r="BQ14" s="0" t="n">
        <f aca="false">IF(ABS(BO14-BP14)&lt;0.0000001,1,0)</f>
        <v>1</v>
      </c>
      <c r="BR14" s="0" t="n">
        <f aca="false">1-MIN(F14,G14)</f>
        <v>1</v>
      </c>
      <c r="BS14" s="0" t="n">
        <f aca="false">MAX(1-F14,1-G14)</f>
        <v>1</v>
      </c>
      <c r="BT14" s="0" t="n">
        <f aca="false">IF(ABS(BR14-BS14)&lt;0.0000001,1,0)</f>
        <v>1</v>
      </c>
      <c r="BU14" s="0" t="n">
        <f aca="false">1-F14*G14</f>
        <v>1</v>
      </c>
      <c r="BV14" s="0" t="n">
        <f aca="false">(1-F14)+(1-G14)-(1-F14)*(1-G14)</f>
        <v>1</v>
      </c>
      <c r="BW14" s="0" t="n">
        <f aca="false">IF(ABS(BU14-BV14)&lt;0.0000001,1,0)</f>
        <v>1</v>
      </c>
      <c r="BX14" s="0" t="n">
        <f aca="false">1-(F14+G14-F14*G14)</f>
        <v>0.996108949416342</v>
      </c>
      <c r="BY14" s="0" t="n">
        <f aca="false">(1-F14)*(1-G14)</f>
        <v>0.996108949416342</v>
      </c>
      <c r="BZ14" s="0" t="n">
        <f aca="false">IF(ABS(BX14-BY14)&lt;0.0000001,1,0)</f>
        <v>1</v>
      </c>
    </row>
    <row r="15" customFormat="false" ht="14.25" hidden="false" customHeight="false" outlineLevel="0" collapsed="false">
      <c r="A15" s="4" t="n">
        <v>1.2</v>
      </c>
      <c r="F15" s="4" t="n">
        <f aca="false">IF(AND((A14&gt;=$D$4),(A14&lt;=$D$5)),1,IF(AND((A14&gt;$D$3),(A14&lt;$D$4)),((A14-$D$3)/($D$4-$D$3)),IF(AND((A14&gt;$D$5),(A14&lt;$D$6)),((A14-$D$6)/($D$5-$D$6)),0)))</f>
        <v>0</v>
      </c>
      <c r="G15" s="4" t="n">
        <f aca="false">1/(1+ABS((A14-$D$22)/$D$20)^(2*$D$21))</f>
        <v>0.00430121525436983</v>
      </c>
      <c r="H15" s="4" t="n">
        <f aca="false">1/(1+EXP(-$D$35*(A14-$D$36)))</f>
        <v>3.46032144490013E-016</v>
      </c>
      <c r="J15" s="12" t="n">
        <f aca="false">MIN(F15,MAX(G15,H15))</f>
        <v>0</v>
      </c>
      <c r="K15" s="12" t="n">
        <f aca="false">MAX(MIN(F15,G15),MIN(F15,H15))</f>
        <v>0</v>
      </c>
      <c r="L15" s="12" t="n">
        <f aca="false">IF(ABS(J15-K15)&lt;0.0000001,1,0)</f>
        <v>1</v>
      </c>
      <c r="M15" s="4" t="n">
        <f aca="false">MAX(F15,MIN(G15,H15))</f>
        <v>3.46032144490013E-016</v>
      </c>
      <c r="N15" s="4" t="n">
        <f aca="false">MIN(MAX(F15,G15),MAX(F15,H15))</f>
        <v>3.46032144490013E-016</v>
      </c>
      <c r="O15" s="4" t="n">
        <f aca="false">IF(ABS(M15-N15)&lt;0.0000001,1,0)</f>
        <v>1</v>
      </c>
      <c r="AA15" s="12" t="n">
        <f aca="false">F15+(G15*H15)-F15*(G15*H15)</f>
        <v>1.48835873838275E-018</v>
      </c>
      <c r="AB15" s="12" t="n">
        <f aca="false">(F15+G15-F15*G15)*(F15+H15-F15*H15)</f>
        <v>1.48835873838275E-018</v>
      </c>
      <c r="AC15" s="12" t="n">
        <f aca="false">IF(ABS(AA15-AB15)&lt;0.0000001,1,0)</f>
        <v>1</v>
      </c>
      <c r="AD15" s="12" t="n">
        <f aca="false">F15*(G15+H15-G15*H15)</f>
        <v>0</v>
      </c>
      <c r="AE15" s="12" t="n">
        <f aca="false">(F15*G15) + (F15*H15) - (F15*G15)*(F15*H15)</f>
        <v>0</v>
      </c>
      <c r="AF15" s="12" t="n">
        <f aca="false">IF(ABS(AD15-AE15)&lt;0.0000001,1,0)</f>
        <v>1</v>
      </c>
      <c r="AR15" s="0" t="n">
        <f aca="false">F15+(MAX(G15,H15))-F15*(MAX(G15,H15))</f>
        <v>0.00430121525436983</v>
      </c>
      <c r="AS15" s="0" t="n">
        <f aca="false">MAX((F15+G15-F15*G15),(F15+H15-F15*H15))</f>
        <v>0.00430121525436983</v>
      </c>
      <c r="AT15" s="0" t="n">
        <f aca="false">IF(ABS(AR15-AS15)&lt;0.0000001,1,0)</f>
        <v>1</v>
      </c>
      <c r="AU15" s="0" t="n">
        <f aca="false">F15+(MIN(G15,H15))-F15*(MIN(G15,H15))</f>
        <v>3.46032144490013E-016</v>
      </c>
      <c r="AV15" s="0" t="n">
        <f aca="false">MIN((F15+G15-F15*G15),(F15+H15-F15*H15))</f>
        <v>3.46032144490013E-016</v>
      </c>
      <c r="AW15" s="0" t="n">
        <f aca="false">IF(ABS(AU15-AV15)&lt;0.0000001,1,0)</f>
        <v>1</v>
      </c>
      <c r="AX15" s="0" t="n">
        <f aca="false">F15*(MAX(G15,H15))</f>
        <v>0</v>
      </c>
      <c r="AY15" s="0" t="n">
        <f aca="false">MAX(F15*G15,F15*H15)</f>
        <v>0</v>
      </c>
      <c r="AZ15" s="0" t="n">
        <f aca="false">IF(ABS(AX15-AY15)&lt;0.0000001,1,0)</f>
        <v>1</v>
      </c>
      <c r="BA15" s="0" t="n">
        <f aca="false">F15*(MIN(G15,H15))</f>
        <v>0</v>
      </c>
      <c r="BB15" s="0" t="n">
        <f aca="false">MIN(F15*G15,F15*H15)</f>
        <v>0</v>
      </c>
      <c r="BC15" s="0" t="n">
        <f aca="false">IF(ABS(BA15-BB15)&lt;0.0000001,1,0)</f>
        <v>1</v>
      </c>
      <c r="BO15" s="0" t="n">
        <f aca="false">1-MAX(F15,G15)</f>
        <v>0.99569878474563</v>
      </c>
      <c r="BP15" s="0" t="n">
        <f aca="false">MIN(1-F15,1-G15)</f>
        <v>0.99569878474563</v>
      </c>
      <c r="BQ15" s="0" t="n">
        <f aca="false">IF(ABS(BO15-BP15)&lt;0.0000001,1,0)</f>
        <v>1</v>
      </c>
      <c r="BR15" s="0" t="n">
        <f aca="false">1-MIN(F15,G15)</f>
        <v>1</v>
      </c>
      <c r="BS15" s="0" t="n">
        <f aca="false">MAX(1-F15,1-G15)</f>
        <v>1</v>
      </c>
      <c r="BT15" s="0" t="n">
        <f aca="false">IF(ABS(BR15-BS15)&lt;0.0000001,1,0)</f>
        <v>1</v>
      </c>
      <c r="BU15" s="0" t="n">
        <f aca="false">1-F15*G15</f>
        <v>1</v>
      </c>
      <c r="BV15" s="0" t="n">
        <f aca="false">(1-F15)+(1-G15)-(1-F15)*(1-G15)</f>
        <v>1</v>
      </c>
      <c r="BW15" s="0" t="n">
        <f aca="false">IF(ABS(BU15-BV15)&lt;0.0000001,1,0)</f>
        <v>1</v>
      </c>
      <c r="BX15" s="0" t="n">
        <f aca="false">1-(F15+G15-F15*G15)</f>
        <v>0.99569878474563</v>
      </c>
      <c r="BY15" s="0" t="n">
        <f aca="false">(1-F15)*(1-G15)</f>
        <v>0.99569878474563</v>
      </c>
      <c r="BZ15" s="0" t="n">
        <f aca="false">IF(ABS(BX15-BY15)&lt;0.0000001,1,0)</f>
        <v>1</v>
      </c>
    </row>
    <row r="16" customFormat="false" ht="14.25" hidden="false" customHeight="false" outlineLevel="0" collapsed="false">
      <c r="A16" s="4" t="n">
        <v>1.3</v>
      </c>
      <c r="F16" s="4" t="n">
        <f aca="false">IF(AND((A15&gt;=$D$4),(A15&lt;=$D$5)),1,IF(AND((A15&gt;$D$3),(A15&lt;$D$4)),((A15-$D$3)/($D$4-$D$3)),IF(AND((A15&gt;$D$5),(A15&lt;$D$6)),((A15-$D$6)/($D$5-$D$6)),0)))</f>
        <v>0</v>
      </c>
      <c r="G16" s="4" t="n">
        <f aca="false">1/(1+ABS((A15-$D$22)/$D$20)^(2*$D$21))</f>
        <v>0.00476047975224407</v>
      </c>
      <c r="H16" s="4" t="n">
        <f aca="false">1/(1+EXP(-$D$35*(A15-$D$36)))</f>
        <v>5.16219299327973E-016</v>
      </c>
      <c r="J16" s="12" t="n">
        <f aca="false">MIN(F16,MAX(G16,H16))</f>
        <v>0</v>
      </c>
      <c r="K16" s="12" t="n">
        <f aca="false">MAX(MIN(F16,G16),MIN(F16,H16))</f>
        <v>0</v>
      </c>
      <c r="L16" s="12" t="n">
        <f aca="false">IF(ABS(J16-K16)&lt;0.0000001,1,0)</f>
        <v>1</v>
      </c>
      <c r="M16" s="4" t="n">
        <f aca="false">MAX(F16,MIN(G16,H16))</f>
        <v>5.16219299327973E-016</v>
      </c>
      <c r="N16" s="4" t="n">
        <f aca="false">MIN(MAX(F16,G16),MAX(F16,H16))</f>
        <v>5.16219299327973E-016</v>
      </c>
      <c r="O16" s="4" t="n">
        <f aca="false">IF(ABS(M16-N16)&lt;0.0000001,1,0)</f>
        <v>1</v>
      </c>
      <c r="AA16" s="12" t="n">
        <f aca="false">F16+(G16*H16)-F16*(G16*H16)</f>
        <v>2.45745152216844E-018</v>
      </c>
      <c r="AB16" s="12" t="n">
        <f aca="false">(F16+G16-F16*G16)*(F16+H16-F16*H16)</f>
        <v>2.45745152216844E-018</v>
      </c>
      <c r="AC16" s="12" t="n">
        <f aca="false">IF(ABS(AA16-AB16)&lt;0.0000001,1,0)</f>
        <v>1</v>
      </c>
      <c r="AD16" s="12" t="n">
        <f aca="false">F16*(G16+H16-G16*H16)</f>
        <v>0</v>
      </c>
      <c r="AE16" s="12" t="n">
        <f aca="false">(F16*G16) + (F16*H16) - (F16*G16)*(F16*H16)</f>
        <v>0</v>
      </c>
      <c r="AF16" s="12" t="n">
        <f aca="false">IF(ABS(AD16-AE16)&lt;0.0000001,1,0)</f>
        <v>1</v>
      </c>
      <c r="AR16" s="0" t="n">
        <f aca="false">F16+(MAX(G16,H16))-F16*(MAX(G16,H16))</f>
        <v>0.00476047975224407</v>
      </c>
      <c r="AS16" s="0" t="n">
        <f aca="false">MAX((F16+G16-F16*G16),(F16+H16-F16*H16))</f>
        <v>0.00476047975224407</v>
      </c>
      <c r="AT16" s="0" t="n">
        <f aca="false">IF(ABS(AR16-AS16)&lt;0.0000001,1,0)</f>
        <v>1</v>
      </c>
      <c r="AU16" s="0" t="n">
        <f aca="false">F16+(MIN(G16,H16))-F16*(MIN(G16,H16))</f>
        <v>5.16219299327973E-016</v>
      </c>
      <c r="AV16" s="0" t="n">
        <f aca="false">MIN((F16+G16-F16*G16),(F16+H16-F16*H16))</f>
        <v>5.16219299327973E-016</v>
      </c>
      <c r="AW16" s="0" t="n">
        <f aca="false">IF(ABS(AU16-AV16)&lt;0.0000001,1,0)</f>
        <v>1</v>
      </c>
      <c r="AX16" s="0" t="n">
        <f aca="false">F16*(MAX(G16,H16))</f>
        <v>0</v>
      </c>
      <c r="AY16" s="0" t="n">
        <f aca="false">MAX(F16*G16,F16*H16)</f>
        <v>0</v>
      </c>
      <c r="AZ16" s="0" t="n">
        <f aca="false">IF(ABS(AX16-AY16)&lt;0.0000001,1,0)</f>
        <v>1</v>
      </c>
      <c r="BA16" s="0" t="n">
        <f aca="false">F16*(MIN(G16,H16))</f>
        <v>0</v>
      </c>
      <c r="BB16" s="0" t="n">
        <f aca="false">MIN(F16*G16,F16*H16)</f>
        <v>0</v>
      </c>
      <c r="BC16" s="0" t="n">
        <f aca="false">IF(ABS(BA16-BB16)&lt;0.0000001,1,0)</f>
        <v>1</v>
      </c>
      <c r="BO16" s="0" t="n">
        <f aca="false">1-MAX(F16,G16)</f>
        <v>0.995239520247756</v>
      </c>
      <c r="BP16" s="0" t="n">
        <f aca="false">MIN(1-F16,1-G16)</f>
        <v>0.995239520247756</v>
      </c>
      <c r="BQ16" s="0" t="n">
        <f aca="false">IF(ABS(BO16-BP16)&lt;0.0000001,1,0)</f>
        <v>1</v>
      </c>
      <c r="BR16" s="0" t="n">
        <f aca="false">1-MIN(F16,G16)</f>
        <v>1</v>
      </c>
      <c r="BS16" s="0" t="n">
        <f aca="false">MAX(1-F16,1-G16)</f>
        <v>1</v>
      </c>
      <c r="BT16" s="0" t="n">
        <f aca="false">IF(ABS(BR16-BS16)&lt;0.0000001,1,0)</f>
        <v>1</v>
      </c>
      <c r="BU16" s="0" t="n">
        <f aca="false">1-F16*G16</f>
        <v>1</v>
      </c>
      <c r="BV16" s="0" t="n">
        <f aca="false">(1-F16)+(1-G16)-(1-F16)*(1-G16)</f>
        <v>1</v>
      </c>
      <c r="BW16" s="0" t="n">
        <f aca="false">IF(ABS(BU16-BV16)&lt;0.0000001,1,0)</f>
        <v>1</v>
      </c>
      <c r="BX16" s="0" t="n">
        <f aca="false">1-(F16+G16-F16*G16)</f>
        <v>0.995239520247756</v>
      </c>
      <c r="BY16" s="0" t="n">
        <f aca="false">(1-F16)*(1-G16)</f>
        <v>0.995239520247756</v>
      </c>
      <c r="BZ16" s="0" t="n">
        <f aca="false">IF(ABS(BX16-BY16)&lt;0.0000001,1,0)</f>
        <v>1</v>
      </c>
    </row>
    <row r="17" customFormat="false" ht="14.25" hidden="false" customHeight="false" outlineLevel="0" collapsed="false">
      <c r="A17" s="4" t="n">
        <v>1.4</v>
      </c>
      <c r="F17" s="4" t="n">
        <f aca="false">IF(AND((A16&gt;=$D$4),(A16&lt;=$D$5)),1,IF(AND((A16&gt;$D$3),(A16&lt;$D$4)),((A16-$D$3)/($D$4-$D$3)),IF(AND((A16&gt;$D$5),(A16&lt;$D$6)),((A16-$D$6)/($D$5-$D$6)),0)))</f>
        <v>0</v>
      </c>
      <c r="G17" s="4" t="n">
        <f aca="false">1/(1+ABS((A16-$D$22)/$D$20)^(2*$D$21))</f>
        <v>0.00527541924359968</v>
      </c>
      <c r="H17" s="4" t="n">
        <f aca="false">1/(1+EXP(-$D$35*(A16-$D$36)))</f>
        <v>7.70108700136546E-016</v>
      </c>
      <c r="J17" s="12" t="n">
        <f aca="false">MIN(F17,MAX(G17,H17))</f>
        <v>0</v>
      </c>
      <c r="K17" s="12" t="n">
        <f aca="false">MAX(MIN(F17,G17),MIN(F17,H17))</f>
        <v>0</v>
      </c>
      <c r="L17" s="12" t="n">
        <f aca="false">IF(ABS(J17-K17)&lt;0.0000001,1,0)</f>
        <v>1</v>
      </c>
      <c r="M17" s="4" t="n">
        <f aca="false">MAX(F17,MIN(G17,H17))</f>
        <v>7.70108700136546E-016</v>
      </c>
      <c r="N17" s="4" t="n">
        <f aca="false">MIN(MAX(F17,G17),MAX(F17,H17))</f>
        <v>7.70108700136546E-016</v>
      </c>
      <c r="O17" s="4" t="n">
        <f aca="false">IF(ABS(M17-N17)&lt;0.0000001,1,0)</f>
        <v>1</v>
      </c>
      <c r="AA17" s="12" t="n">
        <f aca="false">F17+(G17*H17)-F17*(G17*H17)</f>
        <v>4.06264625636387E-018</v>
      </c>
      <c r="AB17" s="12" t="n">
        <f aca="false">(F17+G17-F17*G17)*(F17+H17-F17*H17)</f>
        <v>4.06264625636387E-018</v>
      </c>
      <c r="AC17" s="12" t="n">
        <f aca="false">IF(ABS(AA17-AB17)&lt;0.0000001,1,0)</f>
        <v>1</v>
      </c>
      <c r="AD17" s="12" t="n">
        <f aca="false">F17*(G17+H17-G17*H17)</f>
        <v>0</v>
      </c>
      <c r="AE17" s="12" t="n">
        <f aca="false">(F17*G17) + (F17*H17) - (F17*G17)*(F17*H17)</f>
        <v>0</v>
      </c>
      <c r="AF17" s="12" t="n">
        <f aca="false">IF(ABS(AD17-AE17)&lt;0.0000001,1,0)</f>
        <v>1</v>
      </c>
      <c r="AR17" s="0" t="n">
        <f aca="false">F17+(MAX(G17,H17))-F17*(MAX(G17,H17))</f>
        <v>0.00527541924359968</v>
      </c>
      <c r="AS17" s="0" t="n">
        <f aca="false">MAX((F17+G17-F17*G17),(F17+H17-F17*H17))</f>
        <v>0.00527541924359968</v>
      </c>
      <c r="AT17" s="0" t="n">
        <f aca="false">IF(ABS(AR17-AS17)&lt;0.0000001,1,0)</f>
        <v>1</v>
      </c>
      <c r="AU17" s="0" t="n">
        <f aca="false">F17+(MIN(G17,H17))-F17*(MIN(G17,H17))</f>
        <v>7.70108700136546E-016</v>
      </c>
      <c r="AV17" s="0" t="n">
        <f aca="false">MIN((F17+G17-F17*G17),(F17+H17-F17*H17))</f>
        <v>7.70108700136546E-016</v>
      </c>
      <c r="AW17" s="0" t="n">
        <f aca="false">IF(ABS(AU17-AV17)&lt;0.0000001,1,0)</f>
        <v>1</v>
      </c>
      <c r="AX17" s="0" t="n">
        <f aca="false">F17*(MAX(G17,H17))</f>
        <v>0</v>
      </c>
      <c r="AY17" s="0" t="n">
        <f aca="false">MAX(F17*G17,F17*H17)</f>
        <v>0</v>
      </c>
      <c r="AZ17" s="0" t="n">
        <f aca="false">IF(ABS(AX17-AY17)&lt;0.0000001,1,0)</f>
        <v>1</v>
      </c>
      <c r="BA17" s="0" t="n">
        <f aca="false">F17*(MIN(G17,H17))</f>
        <v>0</v>
      </c>
      <c r="BB17" s="0" t="n">
        <f aca="false">MIN(F17*G17,F17*H17)</f>
        <v>0</v>
      </c>
      <c r="BC17" s="0" t="n">
        <f aca="false">IF(ABS(BA17-BB17)&lt;0.0000001,1,0)</f>
        <v>1</v>
      </c>
      <c r="BO17" s="0" t="n">
        <f aca="false">1-MAX(F17,G17)</f>
        <v>0.9947245807564</v>
      </c>
      <c r="BP17" s="0" t="n">
        <f aca="false">MIN(1-F17,1-G17)</f>
        <v>0.9947245807564</v>
      </c>
      <c r="BQ17" s="0" t="n">
        <f aca="false">IF(ABS(BO17-BP17)&lt;0.0000001,1,0)</f>
        <v>1</v>
      </c>
      <c r="BR17" s="0" t="n">
        <f aca="false">1-MIN(F17,G17)</f>
        <v>1</v>
      </c>
      <c r="BS17" s="0" t="n">
        <f aca="false">MAX(1-F17,1-G17)</f>
        <v>1</v>
      </c>
      <c r="BT17" s="0" t="n">
        <f aca="false">IF(ABS(BR17-BS17)&lt;0.0000001,1,0)</f>
        <v>1</v>
      </c>
      <c r="BU17" s="0" t="n">
        <f aca="false">1-F17*G17</f>
        <v>1</v>
      </c>
      <c r="BV17" s="0" t="n">
        <f aca="false">(1-F17)+(1-G17)-(1-F17)*(1-G17)</f>
        <v>1</v>
      </c>
      <c r="BW17" s="0" t="n">
        <f aca="false">IF(ABS(BU17-BV17)&lt;0.0000001,1,0)</f>
        <v>1</v>
      </c>
      <c r="BX17" s="0" t="n">
        <f aca="false">1-(F17+G17-F17*G17)</f>
        <v>0.9947245807564</v>
      </c>
      <c r="BY17" s="0" t="n">
        <f aca="false">(1-F17)*(1-G17)</f>
        <v>0.9947245807564</v>
      </c>
      <c r="BZ17" s="0" t="n">
        <f aca="false">IF(ABS(BX17-BY17)&lt;0.0000001,1,0)</f>
        <v>1</v>
      </c>
    </row>
    <row r="18" customFormat="false" ht="14.25" hidden="false" customHeight="false" outlineLevel="0" collapsed="false">
      <c r="A18" s="4" t="n">
        <v>1.5</v>
      </c>
      <c r="F18" s="4" t="n">
        <f aca="false">IF(AND((A17&gt;=$D$4),(A17&lt;=$D$5)),1,IF(AND((A17&gt;$D$3),(A17&lt;$D$4)),((A17-$D$3)/($D$4-$D$3)),IF(AND((A17&gt;$D$5),(A17&lt;$D$6)),((A17-$D$6)/($D$5-$D$6)),0)))</f>
        <v>0</v>
      </c>
      <c r="G18" s="4" t="n">
        <f aca="false">1/(1+ABS((A17-$D$22)/$D$20)^(2*$D$21))</f>
        <v>0.00585357982758066</v>
      </c>
      <c r="H18" s="4" t="n">
        <f aca="false">1/(1+EXP(-$D$35*(A17-$D$36)))</f>
        <v>1.14886717873211E-015</v>
      </c>
      <c r="J18" s="12" t="n">
        <f aca="false">MIN(F18,MAX(G18,H18))</f>
        <v>0</v>
      </c>
      <c r="K18" s="12" t="n">
        <f aca="false">MAX(MIN(F18,G18),MIN(F18,H18))</f>
        <v>0</v>
      </c>
      <c r="L18" s="12" t="n">
        <f aca="false">IF(ABS(J18-K18)&lt;0.0000001,1,0)</f>
        <v>1</v>
      </c>
      <c r="M18" s="4" t="n">
        <f aca="false">MAX(F18,MIN(G18,H18))</f>
        <v>1.14886717873211E-015</v>
      </c>
      <c r="N18" s="4" t="n">
        <f aca="false">MIN(MAX(F18,G18),MAX(F18,H18))</f>
        <v>1.14886717873211E-015</v>
      </c>
      <c r="O18" s="4" t="n">
        <f aca="false">IF(ABS(M18-N18)&lt;0.0000001,1,0)</f>
        <v>1</v>
      </c>
      <c r="AA18" s="12" t="n">
        <f aca="false">F18+(G18*H18)-F18*(G18*H18)</f>
        <v>6.7249857419958E-018</v>
      </c>
      <c r="AB18" s="12" t="n">
        <f aca="false">(F18+G18-F18*G18)*(F18+H18-F18*H18)</f>
        <v>6.7249857419958E-018</v>
      </c>
      <c r="AC18" s="12" t="n">
        <f aca="false">IF(ABS(AA18-AB18)&lt;0.0000001,1,0)</f>
        <v>1</v>
      </c>
      <c r="AD18" s="12" t="n">
        <f aca="false">F18*(G18+H18-G18*H18)</f>
        <v>0</v>
      </c>
      <c r="AE18" s="12" t="n">
        <f aca="false">(F18*G18) + (F18*H18) - (F18*G18)*(F18*H18)</f>
        <v>0</v>
      </c>
      <c r="AF18" s="12" t="n">
        <f aca="false">IF(ABS(AD18-AE18)&lt;0.0000001,1,0)</f>
        <v>1</v>
      </c>
      <c r="AR18" s="0" t="n">
        <f aca="false">F18+(MAX(G18,H18))-F18*(MAX(G18,H18))</f>
        <v>0.00585357982758066</v>
      </c>
      <c r="AS18" s="0" t="n">
        <f aca="false">MAX((F18+G18-F18*G18),(F18+H18-F18*H18))</f>
        <v>0.00585357982758066</v>
      </c>
      <c r="AT18" s="0" t="n">
        <f aca="false">IF(ABS(AR18-AS18)&lt;0.0000001,1,0)</f>
        <v>1</v>
      </c>
      <c r="AU18" s="0" t="n">
        <f aca="false">F18+(MIN(G18,H18))-F18*(MIN(G18,H18))</f>
        <v>1.14886717873211E-015</v>
      </c>
      <c r="AV18" s="0" t="n">
        <f aca="false">MIN((F18+G18-F18*G18),(F18+H18-F18*H18))</f>
        <v>1.14886717873211E-015</v>
      </c>
      <c r="AW18" s="0" t="n">
        <f aca="false">IF(ABS(AU18-AV18)&lt;0.0000001,1,0)</f>
        <v>1</v>
      </c>
      <c r="AX18" s="0" t="n">
        <f aca="false">F18*(MAX(G18,H18))</f>
        <v>0</v>
      </c>
      <c r="AY18" s="0" t="n">
        <f aca="false">MAX(F18*G18,F18*H18)</f>
        <v>0</v>
      </c>
      <c r="AZ18" s="0" t="n">
        <f aca="false">IF(ABS(AX18-AY18)&lt;0.0000001,1,0)</f>
        <v>1</v>
      </c>
      <c r="BA18" s="0" t="n">
        <f aca="false">F18*(MIN(G18,H18))</f>
        <v>0</v>
      </c>
      <c r="BB18" s="0" t="n">
        <f aca="false">MIN(F18*G18,F18*H18)</f>
        <v>0</v>
      </c>
      <c r="BC18" s="0" t="n">
        <f aca="false">IF(ABS(BA18-BB18)&lt;0.0000001,1,0)</f>
        <v>1</v>
      </c>
      <c r="BO18" s="0" t="n">
        <f aca="false">1-MAX(F18,G18)</f>
        <v>0.994146420172419</v>
      </c>
      <c r="BP18" s="0" t="n">
        <f aca="false">MIN(1-F18,1-G18)</f>
        <v>0.994146420172419</v>
      </c>
      <c r="BQ18" s="0" t="n">
        <f aca="false">IF(ABS(BO18-BP18)&lt;0.0000001,1,0)</f>
        <v>1</v>
      </c>
      <c r="BR18" s="0" t="n">
        <f aca="false">1-MIN(F18,G18)</f>
        <v>1</v>
      </c>
      <c r="BS18" s="0" t="n">
        <f aca="false">MAX(1-F18,1-G18)</f>
        <v>1</v>
      </c>
      <c r="BT18" s="0" t="n">
        <f aca="false">IF(ABS(BR18-BS18)&lt;0.0000001,1,0)</f>
        <v>1</v>
      </c>
      <c r="BU18" s="0" t="n">
        <f aca="false">1-F18*G18</f>
        <v>1</v>
      </c>
      <c r="BV18" s="0" t="n">
        <f aca="false">(1-F18)+(1-G18)-(1-F18)*(1-G18)</f>
        <v>1</v>
      </c>
      <c r="BW18" s="0" t="n">
        <f aca="false">IF(ABS(BU18-BV18)&lt;0.0000001,1,0)</f>
        <v>1</v>
      </c>
      <c r="BX18" s="0" t="n">
        <f aca="false">1-(F18+G18-F18*G18)</f>
        <v>0.994146420172419</v>
      </c>
      <c r="BY18" s="0" t="n">
        <f aca="false">(1-F18)*(1-G18)</f>
        <v>0.994146420172419</v>
      </c>
      <c r="BZ18" s="0" t="n">
        <f aca="false">IF(ABS(BX18-BY18)&lt;0.0000001,1,0)</f>
        <v>1</v>
      </c>
    </row>
    <row r="19" customFormat="false" ht="14.25" hidden="false" customHeight="false" outlineLevel="0" collapsed="false">
      <c r="A19" s="4" t="n">
        <v>1.6</v>
      </c>
      <c r="C19" s="6" t="s">
        <v>17</v>
      </c>
      <c r="D19" s="6"/>
      <c r="F19" s="4" t="n">
        <f aca="false">IF(AND((A18&gt;=$D$4),(A18&lt;=$D$5)),1,IF(AND((A18&gt;$D$3),(A18&lt;$D$4)),((A18-$D$3)/($D$4-$D$3)),IF(AND((A18&gt;$D$5),(A18&lt;$D$6)),((A18-$D$6)/($D$5-$D$6)),0)))</f>
        <v>0</v>
      </c>
      <c r="G19" s="4" t="n">
        <f aca="false">1/(1+ABS((A18-$D$22)/$D$20)^(2*$D$21))</f>
        <v>0.00650363420179567</v>
      </c>
      <c r="H19" s="4" t="n">
        <f aca="false">1/(1+EXP(-$D$35*(A18-$D$36)))</f>
        <v>1.71390843154201E-015</v>
      </c>
      <c r="J19" s="12" t="n">
        <f aca="false">MIN(F19,MAX(G19,H19))</f>
        <v>0</v>
      </c>
      <c r="K19" s="12" t="n">
        <f aca="false">MAX(MIN(F19,G19),MIN(F19,H19))</f>
        <v>0</v>
      </c>
      <c r="L19" s="12" t="n">
        <f aca="false">IF(ABS(J19-K19)&lt;0.0000001,1,0)</f>
        <v>1</v>
      </c>
      <c r="M19" s="4" t="n">
        <f aca="false">MAX(F19,MIN(G19,H19))</f>
        <v>1.71390843154201E-015</v>
      </c>
      <c r="N19" s="4" t="n">
        <f aca="false">MIN(MAX(F19,G19),MAX(F19,H19))</f>
        <v>1.71390843154201E-015</v>
      </c>
      <c r="O19" s="4" t="n">
        <f aca="false">IF(ABS(M19-N19)&lt;0.0000001,1,0)</f>
        <v>1</v>
      </c>
      <c r="AA19" s="12" t="n">
        <f aca="false">F19+(G19*H19)-F19*(G19*H19)</f>
        <v>1.11466334941226E-017</v>
      </c>
      <c r="AB19" s="12" t="n">
        <f aca="false">(F19+G19-F19*G19)*(F19+H19-F19*H19)</f>
        <v>1.11466334941226E-017</v>
      </c>
      <c r="AC19" s="12" t="n">
        <f aca="false">IF(ABS(AA19-AB19)&lt;0.0000001,1,0)</f>
        <v>1</v>
      </c>
      <c r="AD19" s="12" t="n">
        <f aca="false">F19*(G19+H19-G19*H19)</f>
        <v>0</v>
      </c>
      <c r="AE19" s="12" t="n">
        <f aca="false">(F19*G19) + (F19*H19) - (F19*G19)*(F19*H19)</f>
        <v>0</v>
      </c>
      <c r="AF19" s="12" t="n">
        <f aca="false">IF(ABS(AD19-AE19)&lt;0.0000001,1,0)</f>
        <v>1</v>
      </c>
      <c r="AR19" s="0" t="n">
        <f aca="false">F19+(MAX(G19,H19))-F19*(MAX(G19,H19))</f>
        <v>0.00650363420179567</v>
      </c>
      <c r="AS19" s="0" t="n">
        <f aca="false">MAX((F19+G19-F19*G19),(F19+H19-F19*H19))</f>
        <v>0.00650363420179567</v>
      </c>
      <c r="AT19" s="0" t="n">
        <f aca="false">IF(ABS(AR19-AS19)&lt;0.0000001,1,0)</f>
        <v>1</v>
      </c>
      <c r="AU19" s="0" t="n">
        <f aca="false">F19+(MIN(G19,H19))-F19*(MIN(G19,H19))</f>
        <v>1.71390843154201E-015</v>
      </c>
      <c r="AV19" s="0" t="n">
        <f aca="false">MIN((F19+G19-F19*G19),(F19+H19-F19*H19))</f>
        <v>1.71390843154201E-015</v>
      </c>
      <c r="AW19" s="0" t="n">
        <f aca="false">IF(ABS(AU19-AV19)&lt;0.0000001,1,0)</f>
        <v>1</v>
      </c>
      <c r="AX19" s="0" t="n">
        <f aca="false">F19*(MAX(G19,H19))</f>
        <v>0</v>
      </c>
      <c r="AY19" s="0" t="n">
        <f aca="false">MAX(F19*G19,F19*H19)</f>
        <v>0</v>
      </c>
      <c r="AZ19" s="0" t="n">
        <f aca="false">IF(ABS(AX19-AY19)&lt;0.0000001,1,0)</f>
        <v>1</v>
      </c>
      <c r="BA19" s="0" t="n">
        <f aca="false">F19*(MIN(G19,H19))</f>
        <v>0</v>
      </c>
      <c r="BB19" s="0" t="n">
        <f aca="false">MIN(F19*G19,F19*H19)</f>
        <v>0</v>
      </c>
      <c r="BC19" s="0" t="n">
        <f aca="false">IF(ABS(BA19-BB19)&lt;0.0000001,1,0)</f>
        <v>1</v>
      </c>
      <c r="BO19" s="0" t="n">
        <f aca="false">1-MAX(F19,G19)</f>
        <v>0.993496365798204</v>
      </c>
      <c r="BP19" s="0" t="n">
        <f aca="false">MIN(1-F19,1-G19)</f>
        <v>0.993496365798204</v>
      </c>
      <c r="BQ19" s="0" t="n">
        <f aca="false">IF(ABS(BO19-BP19)&lt;0.0000001,1,0)</f>
        <v>1</v>
      </c>
      <c r="BR19" s="0" t="n">
        <f aca="false">1-MIN(F19,G19)</f>
        <v>1</v>
      </c>
      <c r="BS19" s="0" t="n">
        <f aca="false">MAX(1-F19,1-G19)</f>
        <v>1</v>
      </c>
      <c r="BT19" s="0" t="n">
        <f aca="false">IF(ABS(BR19-BS19)&lt;0.0000001,1,0)</f>
        <v>1</v>
      </c>
      <c r="BU19" s="0" t="n">
        <f aca="false">1-F19*G19</f>
        <v>1</v>
      </c>
      <c r="BV19" s="0" t="n">
        <f aca="false">(1-F19)+(1-G19)-(1-F19)*(1-G19)</f>
        <v>1</v>
      </c>
      <c r="BW19" s="0" t="n">
        <f aca="false">IF(ABS(BU19-BV19)&lt;0.0000001,1,0)</f>
        <v>1</v>
      </c>
      <c r="BX19" s="0" t="n">
        <f aca="false">1-(F19+G19-F19*G19)</f>
        <v>0.993496365798204</v>
      </c>
      <c r="BY19" s="0" t="n">
        <f aca="false">(1-F19)*(1-G19)</f>
        <v>0.993496365798204</v>
      </c>
      <c r="BZ19" s="0" t="n">
        <f aca="false">IF(ABS(BX19-BY19)&lt;0.0000001,1,0)</f>
        <v>1</v>
      </c>
    </row>
    <row r="20" customFormat="false" ht="14.25" hidden="false" customHeight="false" outlineLevel="0" collapsed="false">
      <c r="A20" s="4" t="n">
        <v>1.7</v>
      </c>
      <c r="C20" s="4" t="s">
        <v>9</v>
      </c>
      <c r="D20" s="4" t="n">
        <v>4</v>
      </c>
      <c r="F20" s="4" t="n">
        <f aca="false">IF(AND((A19&gt;=$D$4),(A19&lt;=$D$5)),1,IF(AND((A19&gt;$D$3),(A19&lt;$D$4)),((A19-$D$3)/($D$4-$D$3)),IF(AND((A19&gt;$D$5),(A19&lt;$D$6)),((A19-$D$6)/($D$5-$D$6)),0)))</f>
        <v>0</v>
      </c>
      <c r="G20" s="4" t="n">
        <f aca="false">1/(1+ABS((A19-$D$22)/$D$20)^(2*$D$21))</f>
        <v>0.00723556390787927</v>
      </c>
      <c r="H20" s="4" t="n">
        <f aca="false">1/(1+EXP(-$D$35*(A19-$D$36)))</f>
        <v>2.55685092766998E-015</v>
      </c>
      <c r="J20" s="12" t="n">
        <f aca="false">MIN(F20,MAX(G20,H20))</f>
        <v>0</v>
      </c>
      <c r="K20" s="12" t="n">
        <f aca="false">MAX(MIN(F20,G20),MIN(F20,H20))</f>
        <v>0</v>
      </c>
      <c r="L20" s="12" t="n">
        <f aca="false">IF(ABS(J20-K20)&lt;0.0000001,1,0)</f>
        <v>1</v>
      </c>
      <c r="M20" s="4" t="n">
        <f aca="false">MAX(F20,MIN(G20,H20))</f>
        <v>2.55685092766998E-015</v>
      </c>
      <c r="N20" s="4" t="n">
        <f aca="false">MIN(MAX(F20,G20),MAX(F20,H20))</f>
        <v>2.55685092766998E-015</v>
      </c>
      <c r="O20" s="4" t="n">
        <f aca="false">IF(ABS(M20-N20)&lt;0.0000001,1,0)</f>
        <v>1</v>
      </c>
      <c r="AA20" s="12" t="n">
        <f aca="false">F20+(G20*H20)-F20*(G20*H20)</f>
        <v>1.85002582900765E-017</v>
      </c>
      <c r="AB20" s="12" t="n">
        <f aca="false">(F20+G20-F20*G20)*(F20+H20-F20*H20)</f>
        <v>1.85002582900765E-017</v>
      </c>
      <c r="AC20" s="12" t="n">
        <f aca="false">IF(ABS(AA20-AB20)&lt;0.0000001,1,0)</f>
        <v>1</v>
      </c>
      <c r="AD20" s="12" t="n">
        <f aca="false">F20*(G20+H20-G20*H20)</f>
        <v>0</v>
      </c>
      <c r="AE20" s="12" t="n">
        <f aca="false">(F20*G20) + (F20*H20) - (F20*G20)*(F20*H20)</f>
        <v>0</v>
      </c>
      <c r="AF20" s="12" t="n">
        <f aca="false">IF(ABS(AD20-AE20)&lt;0.0000001,1,0)</f>
        <v>1</v>
      </c>
      <c r="AR20" s="0" t="n">
        <f aca="false">F20+(MAX(G20,H20))-F20*(MAX(G20,H20))</f>
        <v>0.00723556390787927</v>
      </c>
      <c r="AS20" s="0" t="n">
        <f aca="false">MAX((F20+G20-F20*G20),(F20+H20-F20*H20))</f>
        <v>0.00723556390787927</v>
      </c>
      <c r="AT20" s="0" t="n">
        <f aca="false">IF(ABS(AR20-AS20)&lt;0.0000001,1,0)</f>
        <v>1</v>
      </c>
      <c r="AU20" s="0" t="n">
        <f aca="false">F20+(MIN(G20,H20))-F20*(MIN(G20,H20))</f>
        <v>2.55685092766998E-015</v>
      </c>
      <c r="AV20" s="0" t="n">
        <f aca="false">MIN((F20+G20-F20*G20),(F20+H20-F20*H20))</f>
        <v>2.55685092766998E-015</v>
      </c>
      <c r="AW20" s="0" t="n">
        <f aca="false">IF(ABS(AU20-AV20)&lt;0.0000001,1,0)</f>
        <v>1</v>
      </c>
      <c r="AX20" s="0" t="n">
        <f aca="false">F20*(MAX(G20,H20))</f>
        <v>0</v>
      </c>
      <c r="AY20" s="0" t="n">
        <f aca="false">MAX(F20*G20,F20*H20)</f>
        <v>0</v>
      </c>
      <c r="AZ20" s="0" t="n">
        <f aca="false">IF(ABS(AX20-AY20)&lt;0.0000001,1,0)</f>
        <v>1</v>
      </c>
      <c r="BA20" s="0" t="n">
        <f aca="false">F20*(MIN(G20,H20))</f>
        <v>0</v>
      </c>
      <c r="BB20" s="0" t="n">
        <f aca="false">MIN(F20*G20,F20*H20)</f>
        <v>0</v>
      </c>
      <c r="BC20" s="0" t="n">
        <f aca="false">IF(ABS(BA20-BB20)&lt;0.0000001,1,0)</f>
        <v>1</v>
      </c>
      <c r="BO20" s="0" t="n">
        <f aca="false">1-MAX(F20,G20)</f>
        <v>0.992764436092121</v>
      </c>
      <c r="BP20" s="0" t="n">
        <f aca="false">MIN(1-F20,1-G20)</f>
        <v>0.992764436092121</v>
      </c>
      <c r="BQ20" s="0" t="n">
        <f aca="false">IF(ABS(BO20-BP20)&lt;0.0000001,1,0)</f>
        <v>1</v>
      </c>
      <c r="BR20" s="0" t="n">
        <f aca="false">1-MIN(F20,G20)</f>
        <v>1</v>
      </c>
      <c r="BS20" s="0" t="n">
        <f aca="false">MAX(1-F20,1-G20)</f>
        <v>1</v>
      </c>
      <c r="BT20" s="0" t="n">
        <f aca="false">IF(ABS(BR20-BS20)&lt;0.0000001,1,0)</f>
        <v>1</v>
      </c>
      <c r="BU20" s="0" t="n">
        <f aca="false">1-F20*G20</f>
        <v>1</v>
      </c>
      <c r="BV20" s="0" t="n">
        <f aca="false">(1-F20)+(1-G20)-(1-F20)*(1-G20)</f>
        <v>1</v>
      </c>
      <c r="BW20" s="0" t="n">
        <f aca="false">IF(ABS(BU20-BV20)&lt;0.0000001,1,0)</f>
        <v>1</v>
      </c>
      <c r="BX20" s="0" t="n">
        <f aca="false">1-(F20+G20-F20*G20)</f>
        <v>0.992764436092121</v>
      </c>
      <c r="BY20" s="0" t="n">
        <f aca="false">(1-F20)*(1-G20)</f>
        <v>0.992764436092121</v>
      </c>
      <c r="BZ20" s="0" t="n">
        <f aca="false">IF(ABS(BX20-BY20)&lt;0.0000001,1,0)</f>
        <v>1</v>
      </c>
    </row>
    <row r="21" customFormat="false" ht="14.25" hidden="false" customHeight="false" outlineLevel="0" collapsed="false">
      <c r="A21" s="4" t="n">
        <v>1.8</v>
      </c>
      <c r="C21" s="4" t="s">
        <v>10</v>
      </c>
      <c r="D21" s="4" t="n">
        <v>4</v>
      </c>
      <c r="F21" s="4" t="n">
        <f aca="false">IF(AND((A20&gt;=$D$4),(A20&lt;=$D$5)),1,IF(AND((A20&gt;$D$3),(A20&lt;$D$4)),((A20-$D$3)/($D$4-$D$3)),IF(AND((A20&gt;$D$5),(A20&lt;$D$6)),((A20-$D$6)/($D$5-$D$6)),0)))</f>
        <v>0</v>
      </c>
      <c r="G21" s="4" t="n">
        <f aca="false">1/(1+ABS((A20-$D$22)/$D$20)^(2*$D$21))</f>
        <v>0.00806087285532923</v>
      </c>
      <c r="H21" s="4" t="n">
        <f aca="false">1/(1+EXP(-$D$35*(A20-$D$36)))</f>
        <v>3.81437336208506E-015</v>
      </c>
      <c r="J21" s="12" t="n">
        <f aca="false">MIN(F21,MAX(G21,H21))</f>
        <v>0</v>
      </c>
      <c r="K21" s="12" t="n">
        <f aca="false">MAX(MIN(F21,G21),MIN(F21,H21))</f>
        <v>0</v>
      </c>
      <c r="L21" s="12" t="n">
        <f aca="false">IF(ABS(J21-K21)&lt;0.0000001,1,0)</f>
        <v>1</v>
      </c>
      <c r="M21" s="4" t="n">
        <f aca="false">MAX(F21,MIN(G21,H21))</f>
        <v>3.81437336208506E-015</v>
      </c>
      <c r="N21" s="4" t="n">
        <f aca="false">MIN(MAX(F21,G21),MAX(F21,H21))</f>
        <v>3.81437336208506E-015</v>
      </c>
      <c r="O21" s="4" t="n">
        <f aca="false">IF(ABS(M21-N21)&lt;0.0000001,1,0)</f>
        <v>1</v>
      </c>
      <c r="AA21" s="12" t="n">
        <f aca="false">F21+(G21*H21)-F21*(G21*H21)</f>
        <v>3.07471786945223E-017</v>
      </c>
      <c r="AB21" s="12" t="n">
        <f aca="false">(F21+G21-F21*G21)*(F21+H21-F21*H21)</f>
        <v>3.07471786945223E-017</v>
      </c>
      <c r="AC21" s="12" t="n">
        <f aca="false">IF(ABS(AA21-AB21)&lt;0.0000001,1,0)</f>
        <v>1</v>
      </c>
      <c r="AD21" s="12" t="n">
        <f aca="false">F21*(G21+H21-G21*H21)</f>
        <v>0</v>
      </c>
      <c r="AE21" s="12" t="n">
        <f aca="false">(F21*G21) + (F21*H21) - (F21*G21)*(F21*H21)</f>
        <v>0</v>
      </c>
      <c r="AF21" s="12" t="n">
        <f aca="false">IF(ABS(AD21-AE21)&lt;0.0000001,1,0)</f>
        <v>1</v>
      </c>
      <c r="AR21" s="0" t="n">
        <f aca="false">F21+(MAX(G21,H21))-F21*(MAX(G21,H21))</f>
        <v>0.00806087285532923</v>
      </c>
      <c r="AS21" s="0" t="n">
        <f aca="false">MAX((F21+G21-F21*G21),(F21+H21-F21*H21))</f>
        <v>0.00806087285532923</v>
      </c>
      <c r="AT21" s="0" t="n">
        <f aca="false">IF(ABS(AR21-AS21)&lt;0.0000001,1,0)</f>
        <v>1</v>
      </c>
      <c r="AU21" s="0" t="n">
        <f aca="false">F21+(MIN(G21,H21))-F21*(MIN(G21,H21))</f>
        <v>3.81437336208506E-015</v>
      </c>
      <c r="AV21" s="0" t="n">
        <f aca="false">MIN((F21+G21-F21*G21),(F21+H21-F21*H21))</f>
        <v>3.81437336208506E-015</v>
      </c>
      <c r="AW21" s="0" t="n">
        <f aca="false">IF(ABS(AU21-AV21)&lt;0.0000001,1,0)</f>
        <v>1</v>
      </c>
      <c r="AX21" s="0" t="n">
        <f aca="false">F21*(MAX(G21,H21))</f>
        <v>0</v>
      </c>
      <c r="AY21" s="0" t="n">
        <f aca="false">MAX(F21*G21,F21*H21)</f>
        <v>0</v>
      </c>
      <c r="AZ21" s="0" t="n">
        <f aca="false">IF(ABS(AX21-AY21)&lt;0.0000001,1,0)</f>
        <v>1</v>
      </c>
      <c r="BA21" s="0" t="n">
        <f aca="false">F21*(MIN(G21,H21))</f>
        <v>0</v>
      </c>
      <c r="BB21" s="0" t="n">
        <f aca="false">MIN(F21*G21,F21*H21)</f>
        <v>0</v>
      </c>
      <c r="BC21" s="0" t="n">
        <f aca="false">IF(ABS(BA21-BB21)&lt;0.0000001,1,0)</f>
        <v>1</v>
      </c>
      <c r="BO21" s="0" t="n">
        <f aca="false">1-MAX(F21,G21)</f>
        <v>0.991939127144671</v>
      </c>
      <c r="BP21" s="0" t="n">
        <f aca="false">MIN(1-F21,1-G21)</f>
        <v>0.991939127144671</v>
      </c>
      <c r="BQ21" s="0" t="n">
        <f aca="false">IF(ABS(BO21-BP21)&lt;0.0000001,1,0)</f>
        <v>1</v>
      </c>
      <c r="BR21" s="0" t="n">
        <f aca="false">1-MIN(F21,G21)</f>
        <v>1</v>
      </c>
      <c r="BS21" s="0" t="n">
        <f aca="false">MAX(1-F21,1-G21)</f>
        <v>1</v>
      </c>
      <c r="BT21" s="0" t="n">
        <f aca="false">IF(ABS(BR21-BS21)&lt;0.0000001,1,0)</f>
        <v>1</v>
      </c>
      <c r="BU21" s="0" t="n">
        <f aca="false">1-F21*G21</f>
        <v>1</v>
      </c>
      <c r="BV21" s="0" t="n">
        <f aca="false">(1-F21)+(1-G21)-(1-F21)*(1-G21)</f>
        <v>1</v>
      </c>
      <c r="BW21" s="0" t="n">
        <f aca="false">IF(ABS(BU21-BV21)&lt;0.0000001,1,0)</f>
        <v>1</v>
      </c>
      <c r="BX21" s="0" t="n">
        <f aca="false">1-(F21+G21-F21*G21)</f>
        <v>0.991939127144671</v>
      </c>
      <c r="BY21" s="0" t="n">
        <f aca="false">(1-F21)*(1-G21)</f>
        <v>0.991939127144671</v>
      </c>
      <c r="BZ21" s="0" t="n">
        <f aca="false">IF(ABS(BX21-BY21)&lt;0.0000001,1,0)</f>
        <v>1</v>
      </c>
    </row>
    <row r="22" customFormat="false" ht="14.25" hidden="false" customHeight="false" outlineLevel="0" collapsed="false">
      <c r="A22" s="4" t="n">
        <v>1.9</v>
      </c>
      <c r="C22" s="4" t="s">
        <v>11</v>
      </c>
      <c r="D22" s="4" t="n">
        <v>9</v>
      </c>
      <c r="F22" s="4" t="n">
        <f aca="false">IF(AND((A21&gt;=$D$4),(A21&lt;=$D$5)),1,IF(AND((A21&gt;$D$3),(A21&lt;$D$4)),((A21-$D$3)/($D$4-$D$3)),IF(AND((A21&gt;$D$5),(A21&lt;$D$6)),((A21-$D$6)/($D$5-$D$6)),0)))</f>
        <v>0</v>
      </c>
      <c r="G22" s="4" t="n">
        <f aca="false">1/(1+ABS((A21-$D$22)/$D$20)^(2*$D$21))</f>
        <v>0.00899283763791646</v>
      </c>
      <c r="H22" s="4" t="n">
        <f aca="false">1/(1+EXP(-$D$35*(A21-$D$36)))</f>
        <v>5.69037638758348E-015</v>
      </c>
      <c r="J22" s="12" t="n">
        <f aca="false">MIN(F22,MAX(G22,H22))</f>
        <v>0</v>
      </c>
      <c r="K22" s="12" t="n">
        <f aca="false">MAX(MIN(F22,G22),MIN(F22,H22))</f>
        <v>0</v>
      </c>
      <c r="L22" s="12" t="n">
        <f aca="false">IF(ABS(J22-K22)&lt;0.0000001,1,0)</f>
        <v>1</v>
      </c>
      <c r="M22" s="4" t="n">
        <f aca="false">MAX(F22,MIN(G22,H22))</f>
        <v>5.69037638758348E-015</v>
      </c>
      <c r="N22" s="4" t="n">
        <f aca="false">MIN(MAX(F22,G22),MAX(F22,H22))</f>
        <v>5.69037638758348E-015</v>
      </c>
      <c r="O22" s="4" t="n">
        <f aca="false">IF(ABS(M22-N22)&lt;0.0000001,1,0)</f>
        <v>1</v>
      </c>
      <c r="AA22" s="12" t="n">
        <f aca="false">F22+(G22*H22)-F22*(G22*H22)</f>
        <v>5.11726309521718E-017</v>
      </c>
      <c r="AB22" s="12" t="n">
        <f aca="false">(F22+G22-F22*G22)*(F22+H22-F22*H22)</f>
        <v>5.11726309521718E-017</v>
      </c>
      <c r="AC22" s="12" t="n">
        <f aca="false">IF(ABS(AA22-AB22)&lt;0.0000001,1,0)</f>
        <v>1</v>
      </c>
      <c r="AD22" s="12" t="n">
        <f aca="false">F22*(G22+H22-G22*H22)</f>
        <v>0</v>
      </c>
      <c r="AE22" s="12" t="n">
        <f aca="false">(F22*G22) + (F22*H22) - (F22*G22)*(F22*H22)</f>
        <v>0</v>
      </c>
      <c r="AF22" s="12" t="n">
        <f aca="false">IF(ABS(AD22-AE22)&lt;0.0000001,1,0)</f>
        <v>1</v>
      </c>
      <c r="AR22" s="0" t="n">
        <f aca="false">F22+(MAX(G22,H22))-F22*(MAX(G22,H22))</f>
        <v>0.00899283763791646</v>
      </c>
      <c r="AS22" s="0" t="n">
        <f aca="false">MAX((F22+G22-F22*G22),(F22+H22-F22*H22))</f>
        <v>0.00899283763791646</v>
      </c>
      <c r="AT22" s="0" t="n">
        <f aca="false">IF(ABS(AR22-AS22)&lt;0.0000001,1,0)</f>
        <v>1</v>
      </c>
      <c r="AU22" s="0" t="n">
        <f aca="false">F22+(MIN(G22,H22))-F22*(MIN(G22,H22))</f>
        <v>5.69037638758348E-015</v>
      </c>
      <c r="AV22" s="0" t="n">
        <f aca="false">MIN((F22+G22-F22*G22),(F22+H22-F22*H22))</f>
        <v>5.69037638758348E-015</v>
      </c>
      <c r="AW22" s="0" t="n">
        <f aca="false">IF(ABS(AU22-AV22)&lt;0.0000001,1,0)</f>
        <v>1</v>
      </c>
      <c r="AX22" s="0" t="n">
        <f aca="false">F22*(MAX(G22,H22))</f>
        <v>0</v>
      </c>
      <c r="AY22" s="0" t="n">
        <f aca="false">MAX(F22*G22,F22*H22)</f>
        <v>0</v>
      </c>
      <c r="AZ22" s="0" t="n">
        <f aca="false">IF(ABS(AX22-AY22)&lt;0.0000001,1,0)</f>
        <v>1</v>
      </c>
      <c r="BA22" s="0" t="n">
        <f aca="false">F22*(MIN(G22,H22))</f>
        <v>0</v>
      </c>
      <c r="BB22" s="0" t="n">
        <f aca="false">MIN(F22*G22,F22*H22)</f>
        <v>0</v>
      </c>
      <c r="BC22" s="0" t="n">
        <f aca="false">IF(ABS(BA22-BB22)&lt;0.0000001,1,0)</f>
        <v>1</v>
      </c>
      <c r="BO22" s="0" t="n">
        <f aca="false">1-MAX(F22,G22)</f>
        <v>0.991007162362084</v>
      </c>
      <c r="BP22" s="0" t="n">
        <f aca="false">MIN(1-F22,1-G22)</f>
        <v>0.991007162362084</v>
      </c>
      <c r="BQ22" s="0" t="n">
        <f aca="false">IF(ABS(BO22-BP22)&lt;0.0000001,1,0)</f>
        <v>1</v>
      </c>
      <c r="BR22" s="0" t="n">
        <f aca="false">1-MIN(F22,G22)</f>
        <v>1</v>
      </c>
      <c r="BS22" s="0" t="n">
        <f aca="false">MAX(1-F22,1-G22)</f>
        <v>1</v>
      </c>
      <c r="BT22" s="0" t="n">
        <f aca="false">IF(ABS(BR22-BS22)&lt;0.0000001,1,0)</f>
        <v>1</v>
      </c>
      <c r="BU22" s="0" t="n">
        <f aca="false">1-F22*G22</f>
        <v>1</v>
      </c>
      <c r="BV22" s="0" t="n">
        <f aca="false">(1-F22)+(1-G22)-(1-F22)*(1-G22)</f>
        <v>1</v>
      </c>
      <c r="BW22" s="0" t="n">
        <f aca="false">IF(ABS(BU22-BV22)&lt;0.0000001,1,0)</f>
        <v>1</v>
      </c>
      <c r="BX22" s="0" t="n">
        <f aca="false">1-(F22+G22-F22*G22)</f>
        <v>0.991007162362084</v>
      </c>
      <c r="BY22" s="0" t="n">
        <f aca="false">(1-F22)*(1-G22)</f>
        <v>0.991007162362084</v>
      </c>
      <c r="BZ22" s="0" t="n">
        <f aca="false">IF(ABS(BX22-BY22)&lt;0.0000001,1,0)</f>
        <v>1</v>
      </c>
    </row>
    <row r="23" customFormat="false" ht="14.25" hidden="false" customHeight="false" outlineLevel="0" collapsed="false">
      <c r="A23" s="4" t="n">
        <v>2</v>
      </c>
      <c r="F23" s="4" t="n">
        <f aca="false">IF(AND((A22&gt;=$D$4),(A22&lt;=$D$5)),1,IF(AND((A22&gt;$D$3),(A22&lt;$D$4)),((A22-$D$3)/($D$4-$D$3)),IF(AND((A22&gt;$D$5),(A22&lt;$D$6)),((A22-$D$6)/($D$5-$D$6)),0)))</f>
        <v>0</v>
      </c>
      <c r="G23" s="4" t="n">
        <f aca="false">1/(1+ABS((A22-$D$22)/$D$20)^(2*$D$21))</f>
        <v>0.0100468010942699</v>
      </c>
      <c r="H23" s="4" t="n">
        <f aca="false">1/(1+EXP(-$D$35*(A22-$D$36)))</f>
        <v>8.48904403387171E-015</v>
      </c>
      <c r="J23" s="12" t="n">
        <f aca="false">MIN(F23,MAX(G23,H23))</f>
        <v>0</v>
      </c>
      <c r="K23" s="12" t="n">
        <f aca="false">MAX(MIN(F23,G23),MIN(F23,H23))</f>
        <v>0</v>
      </c>
      <c r="L23" s="12" t="n">
        <f aca="false">IF(ABS(J23-K23)&lt;0.0000001,1,0)</f>
        <v>1</v>
      </c>
      <c r="M23" s="4" t="n">
        <f aca="false">MAX(F23,MIN(G23,H23))</f>
        <v>8.48904403387171E-015</v>
      </c>
      <c r="N23" s="4" t="n">
        <f aca="false">MIN(MAX(F23,G23),MAX(F23,H23))</f>
        <v>8.48904403387171E-015</v>
      </c>
      <c r="O23" s="4" t="n">
        <f aca="false">IF(ABS(M23-N23)&lt;0.0000001,1,0)</f>
        <v>1</v>
      </c>
      <c r="AA23" s="12" t="n">
        <f aca="false">F23+(G23*H23)-F23*(G23*H23)</f>
        <v>8.5287736888808E-017</v>
      </c>
      <c r="AB23" s="12" t="n">
        <f aca="false">(F23+G23-F23*G23)*(F23+H23-F23*H23)</f>
        <v>8.5287736888808E-017</v>
      </c>
      <c r="AC23" s="12" t="n">
        <f aca="false">IF(ABS(AA23-AB23)&lt;0.0000001,1,0)</f>
        <v>1</v>
      </c>
      <c r="AD23" s="12" t="n">
        <f aca="false">F23*(G23+H23-G23*H23)</f>
        <v>0</v>
      </c>
      <c r="AE23" s="12" t="n">
        <f aca="false">(F23*G23) + (F23*H23) - (F23*G23)*(F23*H23)</f>
        <v>0</v>
      </c>
      <c r="AF23" s="12" t="n">
        <f aca="false">IF(ABS(AD23-AE23)&lt;0.0000001,1,0)</f>
        <v>1</v>
      </c>
      <c r="AR23" s="0" t="n">
        <f aca="false">F23+(MAX(G23,H23))-F23*(MAX(G23,H23))</f>
        <v>0.0100468010942699</v>
      </c>
      <c r="AS23" s="0" t="n">
        <f aca="false">MAX((F23+G23-F23*G23),(F23+H23-F23*H23))</f>
        <v>0.0100468010942699</v>
      </c>
      <c r="AT23" s="0" t="n">
        <f aca="false">IF(ABS(AR23-AS23)&lt;0.0000001,1,0)</f>
        <v>1</v>
      </c>
      <c r="AU23" s="0" t="n">
        <f aca="false">F23+(MIN(G23,H23))-F23*(MIN(G23,H23))</f>
        <v>8.48904403387171E-015</v>
      </c>
      <c r="AV23" s="0" t="n">
        <f aca="false">MIN((F23+G23-F23*G23),(F23+H23-F23*H23))</f>
        <v>8.48904403387171E-015</v>
      </c>
      <c r="AW23" s="0" t="n">
        <f aca="false">IF(ABS(AU23-AV23)&lt;0.0000001,1,0)</f>
        <v>1</v>
      </c>
      <c r="AX23" s="0" t="n">
        <f aca="false">F23*(MAX(G23,H23))</f>
        <v>0</v>
      </c>
      <c r="AY23" s="0" t="n">
        <f aca="false">MAX(F23*G23,F23*H23)</f>
        <v>0</v>
      </c>
      <c r="AZ23" s="0" t="n">
        <f aca="false">IF(ABS(AX23-AY23)&lt;0.0000001,1,0)</f>
        <v>1</v>
      </c>
      <c r="BA23" s="0" t="n">
        <f aca="false">F23*(MIN(G23,H23))</f>
        <v>0</v>
      </c>
      <c r="BB23" s="0" t="n">
        <f aca="false">MIN(F23*G23,F23*H23)</f>
        <v>0</v>
      </c>
      <c r="BC23" s="0" t="n">
        <f aca="false">IF(ABS(BA23-BB23)&lt;0.0000001,1,0)</f>
        <v>1</v>
      </c>
      <c r="BO23" s="0" t="n">
        <f aca="false">1-MAX(F23,G23)</f>
        <v>0.98995319890573</v>
      </c>
      <c r="BP23" s="0" t="n">
        <f aca="false">MIN(1-F23,1-G23)</f>
        <v>0.98995319890573</v>
      </c>
      <c r="BQ23" s="0" t="n">
        <f aca="false">IF(ABS(BO23-BP23)&lt;0.0000001,1,0)</f>
        <v>1</v>
      </c>
      <c r="BR23" s="0" t="n">
        <f aca="false">1-MIN(F23,G23)</f>
        <v>1</v>
      </c>
      <c r="BS23" s="0" t="n">
        <f aca="false">MAX(1-F23,1-G23)</f>
        <v>1</v>
      </c>
      <c r="BT23" s="0" t="n">
        <f aca="false">IF(ABS(BR23-BS23)&lt;0.0000001,1,0)</f>
        <v>1</v>
      </c>
      <c r="BU23" s="0" t="n">
        <f aca="false">1-F23*G23</f>
        <v>1</v>
      </c>
      <c r="BV23" s="0" t="n">
        <f aca="false">(1-F23)+(1-G23)-(1-F23)*(1-G23)</f>
        <v>1</v>
      </c>
      <c r="BW23" s="0" t="n">
        <f aca="false">IF(ABS(BU23-BV23)&lt;0.0000001,1,0)</f>
        <v>1</v>
      </c>
      <c r="BX23" s="0" t="n">
        <f aca="false">1-(F23+G23-F23*G23)</f>
        <v>0.98995319890573</v>
      </c>
      <c r="BY23" s="0" t="n">
        <f aca="false">(1-F23)*(1-G23)</f>
        <v>0.98995319890573</v>
      </c>
      <c r="BZ23" s="0" t="n">
        <f aca="false">IF(ABS(BX23-BY23)&lt;0.0000001,1,0)</f>
        <v>1</v>
      </c>
    </row>
    <row r="24" customFormat="false" ht="14.25" hidden="false" customHeight="false" outlineLevel="0" collapsed="false">
      <c r="A24" s="4" t="n">
        <v>2.1</v>
      </c>
      <c r="F24" s="4" t="n">
        <f aca="false">IF(AND((A23&gt;=$D$4),(A23&lt;=$D$5)),1,IF(AND((A23&gt;$D$3),(A23&lt;$D$4)),((A23-$D$3)/($D$4-$D$3)),IF(AND((A23&gt;$D$5),(A23&lt;$D$6)),((A23-$D$6)/($D$5-$D$6)),0)))</f>
        <v>0</v>
      </c>
      <c r="G24" s="4" t="n">
        <f aca="false">1/(1+ABS((A23-$D$22)/$D$20)^(2*$D$21))</f>
        <v>0.0112405166287986</v>
      </c>
      <c r="H24" s="4" t="n">
        <f aca="false">1/(1+EXP(-$D$35*(A23-$D$36)))</f>
        <v>1.2664165549094E-014</v>
      </c>
      <c r="J24" s="12" t="n">
        <f aca="false">MIN(F24,MAX(G24,H24))</f>
        <v>0</v>
      </c>
      <c r="K24" s="12" t="n">
        <f aca="false">MAX(MIN(F24,G24),MIN(F24,H24))</f>
        <v>0</v>
      </c>
      <c r="L24" s="12" t="n">
        <f aca="false">IF(ABS(J24-K24)&lt;0.0000001,1,0)</f>
        <v>1</v>
      </c>
      <c r="M24" s="4" t="n">
        <f aca="false">MAX(F24,MIN(G24,H24))</f>
        <v>1.2664165549094E-014</v>
      </c>
      <c r="N24" s="4" t="n">
        <f aca="false">MIN(MAX(F24,G24),MAX(F24,H24))</f>
        <v>1.2664165549094E-014</v>
      </c>
      <c r="O24" s="4" t="n">
        <f aca="false">IF(ABS(M24-N24)&lt;0.0000001,1,0)</f>
        <v>1</v>
      </c>
      <c r="AA24" s="12" t="n">
        <f aca="false">F24+(G24*H24)-F24*(G24*H24)</f>
        <v>1.4235176344445E-016</v>
      </c>
      <c r="AB24" s="12" t="n">
        <f aca="false">(F24+G24-F24*G24)*(F24+H24-F24*H24)</f>
        <v>1.4235176344445E-016</v>
      </c>
      <c r="AC24" s="12" t="n">
        <f aca="false">IF(ABS(AA24-AB24)&lt;0.0000001,1,0)</f>
        <v>1</v>
      </c>
      <c r="AD24" s="12" t="n">
        <f aca="false">F24*(G24+H24-G24*H24)</f>
        <v>0</v>
      </c>
      <c r="AE24" s="12" t="n">
        <f aca="false">(F24*G24) + (F24*H24) - (F24*G24)*(F24*H24)</f>
        <v>0</v>
      </c>
      <c r="AF24" s="12" t="n">
        <f aca="false">IF(ABS(AD24-AE24)&lt;0.0000001,1,0)</f>
        <v>1</v>
      </c>
      <c r="AR24" s="0" t="n">
        <f aca="false">F24+(MAX(G24,H24))-F24*(MAX(G24,H24))</f>
        <v>0.0112405166287986</v>
      </c>
      <c r="AS24" s="0" t="n">
        <f aca="false">MAX((F24+G24-F24*G24),(F24+H24-F24*H24))</f>
        <v>0.0112405166287986</v>
      </c>
      <c r="AT24" s="0" t="n">
        <f aca="false">IF(ABS(AR24-AS24)&lt;0.0000001,1,0)</f>
        <v>1</v>
      </c>
      <c r="AU24" s="0" t="n">
        <f aca="false">F24+(MIN(G24,H24))-F24*(MIN(G24,H24))</f>
        <v>1.2664165549094E-014</v>
      </c>
      <c r="AV24" s="0" t="n">
        <f aca="false">MIN((F24+G24-F24*G24),(F24+H24-F24*H24))</f>
        <v>1.2664165549094E-014</v>
      </c>
      <c r="AW24" s="0" t="n">
        <f aca="false">IF(ABS(AU24-AV24)&lt;0.0000001,1,0)</f>
        <v>1</v>
      </c>
      <c r="AX24" s="0" t="n">
        <f aca="false">F24*(MAX(G24,H24))</f>
        <v>0</v>
      </c>
      <c r="AY24" s="0" t="n">
        <f aca="false">MAX(F24*G24,F24*H24)</f>
        <v>0</v>
      </c>
      <c r="AZ24" s="0" t="n">
        <f aca="false">IF(ABS(AX24-AY24)&lt;0.0000001,1,0)</f>
        <v>1</v>
      </c>
      <c r="BA24" s="0" t="n">
        <f aca="false">F24*(MIN(G24,H24))</f>
        <v>0</v>
      </c>
      <c r="BB24" s="0" t="n">
        <f aca="false">MIN(F24*G24,F24*H24)</f>
        <v>0</v>
      </c>
      <c r="BC24" s="0" t="n">
        <f aca="false">IF(ABS(BA24-BB24)&lt;0.0000001,1,0)</f>
        <v>1</v>
      </c>
      <c r="BO24" s="0" t="n">
        <f aca="false">1-MAX(F24,G24)</f>
        <v>0.988759483371201</v>
      </c>
      <c r="BP24" s="0" t="n">
        <f aca="false">MIN(1-F24,1-G24)</f>
        <v>0.988759483371201</v>
      </c>
      <c r="BQ24" s="0" t="n">
        <f aca="false">IF(ABS(BO24-BP24)&lt;0.0000001,1,0)</f>
        <v>1</v>
      </c>
      <c r="BR24" s="0" t="n">
        <f aca="false">1-MIN(F24,G24)</f>
        <v>1</v>
      </c>
      <c r="BS24" s="0" t="n">
        <f aca="false">MAX(1-F24,1-G24)</f>
        <v>1</v>
      </c>
      <c r="BT24" s="0" t="n">
        <f aca="false">IF(ABS(BR24-BS24)&lt;0.0000001,1,0)</f>
        <v>1</v>
      </c>
      <c r="BU24" s="0" t="n">
        <f aca="false">1-F24*G24</f>
        <v>1</v>
      </c>
      <c r="BV24" s="0" t="n">
        <f aca="false">(1-F24)+(1-G24)-(1-F24)*(1-G24)</f>
        <v>1</v>
      </c>
      <c r="BW24" s="0" t="n">
        <f aca="false">IF(ABS(BU24-BV24)&lt;0.0000001,1,0)</f>
        <v>1</v>
      </c>
      <c r="BX24" s="0" t="n">
        <f aca="false">1-(F24+G24-F24*G24)</f>
        <v>0.988759483371201</v>
      </c>
      <c r="BY24" s="0" t="n">
        <f aca="false">(1-F24)*(1-G24)</f>
        <v>0.988759483371201</v>
      </c>
      <c r="BZ24" s="0" t="n">
        <f aca="false">IF(ABS(BX24-BY24)&lt;0.0000001,1,0)</f>
        <v>1</v>
      </c>
    </row>
    <row r="25" customFormat="false" ht="14.25" hidden="false" customHeight="false" outlineLevel="0" collapsed="false">
      <c r="A25" s="4" t="n">
        <v>2.2</v>
      </c>
      <c r="F25" s="4" t="n">
        <f aca="false">IF(AND((A24&gt;=$D$4),(A24&lt;=$D$5)),1,IF(AND((A24&gt;$D$3),(A24&lt;$D$4)),((A24-$D$3)/($D$4-$D$3)),IF(AND((A24&gt;$D$5),(A24&lt;$D$6)),((A24-$D$6)/($D$5-$D$6)),0)))</f>
        <v>0.0142857142857143</v>
      </c>
      <c r="G25" s="4" t="n">
        <f aca="false">1/(1+ABS((A24-$D$22)/$D$20)^(2*$D$21))</f>
        <v>0.0125945519995307</v>
      </c>
      <c r="H25" s="4" t="n">
        <f aca="false">1/(1+EXP(-$D$35*(A24-$D$36)))</f>
        <v>1.8892714941156E-014</v>
      </c>
      <c r="J25" s="12" t="n">
        <f aca="false">MIN(F25,MAX(G25,H25))</f>
        <v>0.0125945519995307</v>
      </c>
      <c r="K25" s="12" t="n">
        <f aca="false">MAX(MIN(F25,G25),MIN(F25,H25))</f>
        <v>0.0125945519995307</v>
      </c>
      <c r="L25" s="12" t="n">
        <f aca="false">IF(ABS(J25-K25)&lt;0.0000001,1,0)</f>
        <v>1</v>
      </c>
      <c r="M25" s="4" t="n">
        <f aca="false">MAX(F25,MIN(G25,H25))</f>
        <v>0.0142857142857143</v>
      </c>
      <c r="N25" s="4" t="n">
        <f aca="false">MIN(MAX(F25,G25),MAX(F25,H25))</f>
        <v>0.0142857142857143</v>
      </c>
      <c r="O25" s="4" t="n">
        <f aca="false">IF(ABS(M25-N25)&lt;0.0000001,1,0)</f>
        <v>1</v>
      </c>
      <c r="AA25" s="12" t="n">
        <f aca="false">F25+(G25*H25)-F25*(G25*H25)</f>
        <v>0.0142857142857145</v>
      </c>
      <c r="AB25" s="12" t="n">
        <f aca="false">(F25+G25-F25*G25)*(F25+H25-F25*H25)</f>
        <v>0.000381433487340828</v>
      </c>
      <c r="AC25" s="12" t="n">
        <f aca="false">IF(ABS(AA25-AB25)&lt;0.0000001,1,0)</f>
        <v>0</v>
      </c>
      <c r="AD25" s="12" t="n">
        <f aca="false">F25*(G25+H25-G25*H25)</f>
        <v>0.000179922171422134</v>
      </c>
      <c r="AE25" s="12" t="n">
        <f aca="false">(F25*G25) + (F25*H25) - (F25*G25)*(F25*H25)</f>
        <v>0.000179922171422137</v>
      </c>
      <c r="AF25" s="12" t="n">
        <f aca="false">IF(ABS(AD25-AE25)&lt;0.0000001,1,0)</f>
        <v>1</v>
      </c>
      <c r="AR25" s="0" t="n">
        <f aca="false">F25+(MAX(G25,H25))-F25*(MAX(G25,H25))</f>
        <v>0.0267003441138231</v>
      </c>
      <c r="AS25" s="0" t="n">
        <f aca="false">MAX((F25+G25-F25*G25),(F25+H25-F25*H25))</f>
        <v>0.0267003441138231</v>
      </c>
      <c r="AT25" s="0" t="n">
        <f aca="false">IF(ABS(AR25-AS25)&lt;0.0000001,1,0)</f>
        <v>1</v>
      </c>
      <c r="AU25" s="0" t="n">
        <f aca="false">F25+(MIN(G25,H25))-F25*(MIN(G25,H25))</f>
        <v>0.0142857142857329</v>
      </c>
      <c r="AV25" s="0" t="n">
        <f aca="false">MIN((F25+G25-F25*G25),(F25+H25-F25*H25))</f>
        <v>0.0142857142857329</v>
      </c>
      <c r="AW25" s="0" t="n">
        <f aca="false">IF(ABS(AU25-AV25)&lt;0.0000001,1,0)</f>
        <v>1</v>
      </c>
      <c r="AX25" s="0" t="n">
        <f aca="false">F25*(MAX(G25,H25))</f>
        <v>0.000179922171421868</v>
      </c>
      <c r="AY25" s="0" t="n">
        <f aca="false">MAX(F25*G25,F25*H25)</f>
        <v>0.000179922171421868</v>
      </c>
      <c r="AZ25" s="0" t="n">
        <f aca="false">IF(ABS(AX25-AY25)&lt;0.0000001,1,0)</f>
        <v>1</v>
      </c>
      <c r="BA25" s="0" t="n">
        <f aca="false">F25*(MIN(G25,H25))</f>
        <v>2.69895927730801E-016</v>
      </c>
      <c r="BB25" s="0" t="n">
        <f aca="false">MIN(F25*G25,F25*H25)</f>
        <v>2.69895927730801E-016</v>
      </c>
      <c r="BC25" s="0" t="n">
        <f aca="false">IF(ABS(BA25-BB25)&lt;0.0000001,1,0)</f>
        <v>1</v>
      </c>
      <c r="BO25" s="0" t="n">
        <f aca="false">1-MAX(F25,G25)</f>
        <v>0.985714285714286</v>
      </c>
      <c r="BP25" s="0" t="n">
        <f aca="false">MIN(1-F25,1-G25)</f>
        <v>0.985714285714286</v>
      </c>
      <c r="BQ25" s="0" t="n">
        <f aca="false">IF(ABS(BO25-BP25)&lt;0.0000001,1,0)</f>
        <v>1</v>
      </c>
      <c r="BR25" s="0" t="n">
        <f aca="false">1-MIN(F25,G25)</f>
        <v>0.987405448000469</v>
      </c>
      <c r="BS25" s="0" t="n">
        <f aca="false">MAX(1-F25,1-G25)</f>
        <v>0.987405448000469</v>
      </c>
      <c r="BT25" s="0" t="n">
        <f aca="false">IF(ABS(BR25-BS25)&lt;0.0000001,1,0)</f>
        <v>1</v>
      </c>
      <c r="BU25" s="0" t="n">
        <f aca="false">1-F25*G25</f>
        <v>0.999820077828578</v>
      </c>
      <c r="BV25" s="0" t="n">
        <f aca="false">(1-F25)+(1-G25)-(1-F25)*(1-G25)</f>
        <v>0.999820077828578</v>
      </c>
      <c r="BW25" s="0" t="n">
        <f aca="false">IF(ABS(BU25-BV25)&lt;0.0000001,1,0)</f>
        <v>1</v>
      </c>
      <c r="BX25" s="0" t="n">
        <f aca="false">1-(F25+G25-F25*G25)</f>
        <v>0.973299655886177</v>
      </c>
      <c r="BY25" s="0" t="n">
        <f aca="false">(1-F25)*(1-G25)</f>
        <v>0.973299655886177</v>
      </c>
      <c r="BZ25" s="0" t="n">
        <f aca="false">IF(ABS(BX25-BY25)&lt;0.0000001,1,0)</f>
        <v>1</v>
      </c>
    </row>
    <row r="26" customFormat="false" ht="14.25" hidden="false" customHeight="false" outlineLevel="0" collapsed="false">
      <c r="A26" s="4" t="n">
        <v>2.3</v>
      </c>
      <c r="F26" s="4" t="n">
        <f aca="false">IF(AND((A25&gt;=$D$4),(A25&lt;=$D$5)),1,IF(AND((A25&gt;$D$3),(A25&lt;$D$4)),((A25-$D$3)/($D$4-$D$3)),IF(AND((A25&gt;$D$5),(A25&lt;$D$6)),((A25-$D$6)/($D$5-$D$6)),0)))</f>
        <v>0.0285714285714286</v>
      </c>
      <c r="G26" s="4" t="n">
        <f aca="false">1/(1+ABS((A25-$D$22)/$D$20)^(2*$D$21))</f>
        <v>0.0141327625817918</v>
      </c>
      <c r="H26" s="4" t="n">
        <f aca="false">1/(1+EXP(-$D$35*(A25-$D$36)))</f>
        <v>2.81846187547126E-014</v>
      </c>
      <c r="J26" s="12" t="n">
        <f aca="false">MIN(F26,MAX(G26,H26))</f>
        <v>0.0141327625817918</v>
      </c>
      <c r="K26" s="12" t="n">
        <f aca="false">MAX(MIN(F26,G26),MIN(F26,H26))</f>
        <v>0.0141327625817918</v>
      </c>
      <c r="L26" s="12" t="n">
        <f aca="false">IF(ABS(J26-K26)&lt;0.0000001,1,0)</f>
        <v>1</v>
      </c>
      <c r="M26" s="4" t="n">
        <f aca="false">MAX(F26,MIN(G26,H26))</f>
        <v>0.0285714285714286</v>
      </c>
      <c r="N26" s="4" t="n">
        <f aca="false">MIN(MAX(F26,G26),MAX(F26,H26))</f>
        <v>0.0285714285714286</v>
      </c>
      <c r="O26" s="4" t="n">
        <f aca="false">IF(ABS(M26-N26)&lt;0.0000001,1,0)</f>
        <v>1</v>
      </c>
      <c r="AA26" s="12" t="n">
        <f aca="false">F26+(G26*H26)-F26*(G26*H26)</f>
        <v>0.028571428571429</v>
      </c>
      <c r="AB26" s="12" t="n">
        <f aca="false">(F26+G26-F26*G26)*(F26+H26-F26*H26)</f>
        <v>0.00120858279818967</v>
      </c>
      <c r="AC26" s="12" t="n">
        <f aca="false">IF(ABS(AA26-AB26)&lt;0.0000001,1,0)</f>
        <v>0</v>
      </c>
      <c r="AD26" s="12" t="n">
        <f aca="false">F26*(G26+H26-G26*H26)</f>
        <v>0.000403793216623418</v>
      </c>
      <c r="AE26" s="12" t="n">
        <f aca="false">(F26*G26) + (F26*H26) - (F26*G26)*(F26*H26)</f>
        <v>0.00040379321662343</v>
      </c>
      <c r="AF26" s="12" t="n">
        <f aca="false">IF(ABS(AD26-AE26)&lt;0.0000001,1,0)</f>
        <v>1</v>
      </c>
      <c r="AR26" s="0" t="n">
        <f aca="false">F26+(MAX(G26,H26))-F26*(MAX(G26,H26))</f>
        <v>0.0423003979365978</v>
      </c>
      <c r="AS26" s="0" t="n">
        <f aca="false">MAX((F26+G26-F26*G26),(F26+H26-F26*H26))</f>
        <v>0.0423003979365978</v>
      </c>
      <c r="AT26" s="0" t="n">
        <f aca="false">IF(ABS(AR26-AS26)&lt;0.0000001,1,0)</f>
        <v>1</v>
      </c>
      <c r="AU26" s="0" t="n">
        <f aca="false">F26+(MIN(G26,H26))-F26*(MIN(G26,H26))</f>
        <v>0.028571428571456</v>
      </c>
      <c r="AV26" s="0" t="n">
        <f aca="false">MIN((F26+G26-F26*G26),(F26+H26-F26*H26))</f>
        <v>0.028571428571456</v>
      </c>
      <c r="AW26" s="0" t="n">
        <f aca="false">IF(ABS(AU26-AV26)&lt;0.0000001,1,0)</f>
        <v>1</v>
      </c>
      <c r="AX26" s="0" t="n">
        <f aca="false">F26*(MAX(G26,H26))</f>
        <v>0.000403793216622625</v>
      </c>
      <c r="AY26" s="0" t="n">
        <f aca="false">MAX(F26*G26,F26*H26)</f>
        <v>0.000403793216622625</v>
      </c>
      <c r="AZ26" s="0" t="n">
        <f aca="false">IF(ABS(AX26-AY26)&lt;0.0000001,1,0)</f>
        <v>1</v>
      </c>
      <c r="BA26" s="0" t="n">
        <f aca="false">F26*(MIN(G26,H26))</f>
        <v>8.05274821563218E-016</v>
      </c>
      <c r="BB26" s="0" t="n">
        <f aca="false">MIN(F26*G26,F26*H26)</f>
        <v>8.05274821563218E-016</v>
      </c>
      <c r="BC26" s="0" t="n">
        <f aca="false">IF(ABS(BA26-BB26)&lt;0.0000001,1,0)</f>
        <v>1</v>
      </c>
      <c r="BO26" s="0" t="n">
        <f aca="false">1-MAX(F26,G26)</f>
        <v>0.971428571428571</v>
      </c>
      <c r="BP26" s="0" t="n">
        <f aca="false">MIN(1-F26,1-G26)</f>
        <v>0.971428571428571</v>
      </c>
      <c r="BQ26" s="0" t="n">
        <f aca="false">IF(ABS(BO26-BP26)&lt;0.0000001,1,0)</f>
        <v>1</v>
      </c>
      <c r="BR26" s="0" t="n">
        <f aca="false">1-MIN(F26,G26)</f>
        <v>0.985867237418208</v>
      </c>
      <c r="BS26" s="0" t="n">
        <f aca="false">MAX(1-F26,1-G26)</f>
        <v>0.985867237418208</v>
      </c>
      <c r="BT26" s="0" t="n">
        <f aca="false">IF(ABS(BR26-BS26)&lt;0.0000001,1,0)</f>
        <v>1</v>
      </c>
      <c r="BU26" s="0" t="n">
        <f aca="false">1-F26*G26</f>
        <v>0.999596206783377</v>
      </c>
      <c r="BV26" s="0" t="n">
        <f aca="false">(1-F26)+(1-G26)-(1-F26)*(1-G26)</f>
        <v>0.999596206783377</v>
      </c>
      <c r="BW26" s="0" t="n">
        <f aca="false">IF(ABS(BU26-BV26)&lt;0.0000001,1,0)</f>
        <v>1</v>
      </c>
      <c r="BX26" s="0" t="n">
        <f aca="false">1-(F26+G26-F26*G26)</f>
        <v>0.957699602063402</v>
      </c>
      <c r="BY26" s="0" t="n">
        <f aca="false">(1-F26)*(1-G26)</f>
        <v>0.957699602063402</v>
      </c>
      <c r="BZ26" s="0" t="n">
        <f aca="false">IF(ABS(BX26-BY26)&lt;0.0000001,1,0)</f>
        <v>1</v>
      </c>
    </row>
    <row r="27" customFormat="false" ht="14.25" hidden="false" customHeight="false" outlineLevel="0" collapsed="false">
      <c r="A27" s="4" t="n">
        <v>2.4</v>
      </c>
      <c r="F27" s="4" t="n">
        <f aca="false">IF(AND((A26&gt;=$D$4),(A26&lt;=$D$5)),1,IF(AND((A26&gt;$D$3),(A26&lt;$D$4)),((A26-$D$3)/($D$4-$D$3)),IF(AND((A26&gt;$D$5),(A26&lt;$D$6)),((A26-$D$6)/($D$5-$D$6)),0)))</f>
        <v>0.0428571428571428</v>
      </c>
      <c r="G27" s="4" t="n">
        <f aca="false">1/(1+ABS((A26-$D$22)/$D$20)^(2*$D$21))</f>
        <v>0.0158828454964986</v>
      </c>
      <c r="H27" s="4" t="n">
        <f aca="false">1/(1+EXP(-$D$35*(A26-$D$36)))</f>
        <v>4.2046510351883E-014</v>
      </c>
      <c r="J27" s="12" t="n">
        <f aca="false">MIN(F27,MAX(G27,H27))</f>
        <v>0.0158828454964986</v>
      </c>
      <c r="K27" s="12" t="n">
        <f aca="false">MAX(MIN(F27,G27),MIN(F27,H27))</f>
        <v>0.0158828454964986</v>
      </c>
      <c r="L27" s="12" t="n">
        <f aca="false">IF(ABS(J27-K27)&lt;0.0000001,1,0)</f>
        <v>1</v>
      </c>
      <c r="M27" s="4" t="n">
        <f aca="false">MAX(F27,MIN(G27,H27))</f>
        <v>0.0428571428571428</v>
      </c>
      <c r="N27" s="4" t="n">
        <f aca="false">MIN(MAX(F27,G27),MAX(F27,H27))</f>
        <v>0.0428571428571428</v>
      </c>
      <c r="O27" s="4" t="n">
        <f aca="false">IF(ABS(M27-N27)&lt;0.0000001,1,0)</f>
        <v>1</v>
      </c>
      <c r="AA27" s="12" t="n">
        <f aca="false">F27+(G27*H27)-F27*(G27*H27)</f>
        <v>0.0428571428571435</v>
      </c>
      <c r="AB27" s="12" t="n">
        <f aca="false">(F27+G27-F27*G27)*(F27+H27-F27*H27)</f>
        <v>0.00248825549894034</v>
      </c>
      <c r="AC27" s="12" t="n">
        <f aca="false">IF(ABS(AA27-AB27)&lt;0.0000001,1,0)</f>
        <v>0</v>
      </c>
      <c r="AD27" s="12" t="n">
        <f aca="false">F27*(G27+H27-G27*H27)</f>
        <v>0.000680693378423142</v>
      </c>
      <c r="AE27" s="12" t="n">
        <f aca="false">(F27*G27) + (F27*H27) - (F27*G27)*(F27*H27)</f>
        <v>0.000680693378423169</v>
      </c>
      <c r="AF27" s="12" t="n">
        <f aca="false">IF(ABS(AD27-AE27)&lt;0.0000001,1,0)</f>
        <v>1</v>
      </c>
      <c r="AR27" s="0" t="n">
        <f aca="false">F27+(MAX(G27,H27))-F27*(MAX(G27,H27))</f>
        <v>0.0580592949752201</v>
      </c>
      <c r="AS27" s="0" t="n">
        <f aca="false">MAX((F27+G27-F27*G27),(F27+H27-F27*H27))</f>
        <v>0.0580592949752201</v>
      </c>
      <c r="AT27" s="0" t="n">
        <f aca="false">IF(ABS(AR27-AS27)&lt;0.0000001,1,0)</f>
        <v>1</v>
      </c>
      <c r="AU27" s="0" t="n">
        <f aca="false">F27+(MIN(G27,H27))-F27*(MIN(G27,H27))</f>
        <v>0.0428571428571831</v>
      </c>
      <c r="AV27" s="0" t="n">
        <f aca="false">MIN((F27+G27-F27*G27),(F27+H27-F27*H27))</f>
        <v>0.0428571428571831</v>
      </c>
      <c r="AW27" s="0" t="n">
        <f aca="false">IF(ABS(AU27-AV27)&lt;0.0000001,1,0)</f>
        <v>1</v>
      </c>
      <c r="AX27" s="0" t="n">
        <f aca="false">F27*(MAX(G27,H27))</f>
        <v>0.000680693378421369</v>
      </c>
      <c r="AY27" s="0" t="n">
        <f aca="false">MAX(F27*G27,F27*H27)</f>
        <v>0.000680693378421369</v>
      </c>
      <c r="AZ27" s="0" t="n">
        <f aca="false">IF(ABS(AX27-AY27)&lt;0.0000001,1,0)</f>
        <v>1</v>
      </c>
      <c r="BA27" s="0" t="n">
        <f aca="false">F27*(MIN(G27,H27))</f>
        <v>1.80199330079498E-015</v>
      </c>
      <c r="BB27" s="0" t="n">
        <f aca="false">MIN(F27*G27,F27*H27)</f>
        <v>1.80199330079498E-015</v>
      </c>
      <c r="BC27" s="0" t="n">
        <f aca="false">IF(ABS(BA27-BB27)&lt;0.0000001,1,0)</f>
        <v>1</v>
      </c>
      <c r="BO27" s="0" t="n">
        <f aca="false">1-MAX(F27,G27)</f>
        <v>0.957142857142857</v>
      </c>
      <c r="BP27" s="0" t="n">
        <f aca="false">MIN(1-F27,1-G27)</f>
        <v>0.957142857142857</v>
      </c>
      <c r="BQ27" s="0" t="n">
        <f aca="false">IF(ABS(BO27-BP27)&lt;0.0000001,1,0)</f>
        <v>1</v>
      </c>
      <c r="BR27" s="0" t="n">
        <f aca="false">1-MIN(F27,G27)</f>
        <v>0.984117154503501</v>
      </c>
      <c r="BS27" s="0" t="n">
        <f aca="false">MAX(1-F27,1-G27)</f>
        <v>0.984117154503501</v>
      </c>
      <c r="BT27" s="0" t="n">
        <f aca="false">IF(ABS(BR27-BS27)&lt;0.0000001,1,0)</f>
        <v>1</v>
      </c>
      <c r="BU27" s="0" t="n">
        <f aca="false">1-F27*G27</f>
        <v>0.999319306621579</v>
      </c>
      <c r="BV27" s="0" t="n">
        <f aca="false">(1-F27)+(1-G27)-(1-F27)*(1-G27)</f>
        <v>0.999319306621579</v>
      </c>
      <c r="BW27" s="0" t="n">
        <f aca="false">IF(ABS(BU27-BV27)&lt;0.0000001,1,0)</f>
        <v>1</v>
      </c>
      <c r="BX27" s="0" t="n">
        <f aca="false">1-(F27+G27-F27*G27)</f>
        <v>0.94194070502478</v>
      </c>
      <c r="BY27" s="0" t="n">
        <f aca="false">(1-F27)*(1-G27)</f>
        <v>0.94194070502478</v>
      </c>
      <c r="BZ27" s="0" t="n">
        <f aca="false">IF(ABS(BX27-BY27)&lt;0.0000001,1,0)</f>
        <v>1</v>
      </c>
    </row>
    <row r="28" customFormat="false" ht="14.25" hidden="false" customHeight="false" outlineLevel="0" collapsed="false">
      <c r="A28" s="4" t="n">
        <v>2.5</v>
      </c>
      <c r="F28" s="4" t="n">
        <f aca="false">IF(AND((A27&gt;=$D$4),(A27&lt;=$D$5)),1,IF(AND((A27&gt;$D$3),(A27&lt;$D$4)),((A27-$D$3)/($D$4-$D$3)),IF(AND((A27&gt;$D$5),(A27&lt;$D$6)),((A27-$D$6)/($D$5-$D$6)),0)))</f>
        <v>0.0571428571428571</v>
      </c>
      <c r="G28" s="4" t="n">
        <f aca="false">1/(1+ABS((A27-$D$22)/$D$20)^(2*$D$21))</f>
        <v>0.017876987382552</v>
      </c>
      <c r="H28" s="4" t="n">
        <f aca="false">1/(1+EXP(-$D$35*(A27-$D$36)))</f>
        <v>6.27260225925672E-014</v>
      </c>
      <c r="J28" s="12" t="n">
        <f aca="false">MIN(F28,MAX(G28,H28))</f>
        <v>0.017876987382552</v>
      </c>
      <c r="K28" s="12" t="n">
        <f aca="false">MAX(MIN(F28,G28),MIN(F28,H28))</f>
        <v>0.017876987382552</v>
      </c>
      <c r="L28" s="12" t="n">
        <f aca="false">IF(ABS(J28-K28)&lt;0.0000001,1,0)</f>
        <v>1</v>
      </c>
      <c r="M28" s="4" t="n">
        <f aca="false">MAX(F28,MIN(G28,H28))</f>
        <v>0.0571428571428571</v>
      </c>
      <c r="N28" s="4" t="n">
        <f aca="false">MIN(MAX(F28,G28),MAX(F28,H28))</f>
        <v>0.0571428571428571</v>
      </c>
      <c r="O28" s="4" t="n">
        <f aca="false">IF(ABS(M28-N28)&lt;0.0000001,1,0)</f>
        <v>1</v>
      </c>
      <c r="AA28" s="12" t="n">
        <f aca="false">F28+(G28*H28)-F28*(G28*H28)</f>
        <v>0.0571428571428582</v>
      </c>
      <c r="AB28" s="12" t="n">
        <f aca="false">(F28+G28-F28*G28)*(F28+H28-F28*H28)</f>
        <v>0.00422847442224799</v>
      </c>
      <c r="AC28" s="12" t="n">
        <f aca="false">IF(ABS(AA28-AB28)&lt;0.0000001,1,0)</f>
        <v>0</v>
      </c>
      <c r="AD28" s="12" t="n">
        <f aca="false">F28*(G28+H28-G28*H28)</f>
        <v>0.00102154213614935</v>
      </c>
      <c r="AE28" s="12" t="n">
        <f aca="false">(F28*G28) + (F28*H28) - (F28*G28)*(F28*H28)</f>
        <v>0.00102154213614941</v>
      </c>
      <c r="AF28" s="12" t="n">
        <f aca="false">IF(ABS(AD28-AE28)&lt;0.0000001,1,0)</f>
        <v>1</v>
      </c>
      <c r="AR28" s="0" t="n">
        <f aca="false">F28+(MAX(G28,H28))-F28*(MAX(G28,H28))</f>
        <v>0.0739983023892633</v>
      </c>
      <c r="AS28" s="0" t="n">
        <f aca="false">MAX((F28+G28-F28*G28),(F28+H28-F28*H28))</f>
        <v>0.0739983023892633</v>
      </c>
      <c r="AT28" s="0" t="n">
        <f aca="false">IF(ABS(AR28-AS28)&lt;0.0000001,1,0)</f>
        <v>1</v>
      </c>
      <c r="AU28" s="0" t="n">
        <f aca="false">F28+(MIN(G28,H28))-F28*(MIN(G28,H28))</f>
        <v>0.0571428571429163</v>
      </c>
      <c r="AV28" s="0" t="n">
        <f aca="false">MIN((F28+G28-F28*G28),(F28+H28-F28*H28))</f>
        <v>0.0571428571429163</v>
      </c>
      <c r="AW28" s="0" t="n">
        <f aca="false">IF(ABS(AU28-AV28)&lt;0.0000001,1,0)</f>
        <v>1</v>
      </c>
      <c r="AX28" s="0" t="n">
        <f aca="false">F28*(MAX(G28,H28))</f>
        <v>0.00102154213614583</v>
      </c>
      <c r="AY28" s="0" t="n">
        <f aca="false">MAX(F28*G28,F28*H28)</f>
        <v>0.00102154213614583</v>
      </c>
      <c r="AZ28" s="0" t="n">
        <f aca="false">IF(ABS(AX28-AY28)&lt;0.0000001,1,0)</f>
        <v>1</v>
      </c>
      <c r="BA28" s="0" t="n">
        <f aca="false">F28*(MIN(G28,H28))</f>
        <v>3.58434414814669E-015</v>
      </c>
      <c r="BB28" s="0" t="n">
        <f aca="false">MIN(F28*G28,F28*H28)</f>
        <v>3.58434414814669E-015</v>
      </c>
      <c r="BC28" s="0" t="n">
        <f aca="false">IF(ABS(BA28-BB28)&lt;0.0000001,1,0)</f>
        <v>1</v>
      </c>
      <c r="BO28" s="0" t="n">
        <f aca="false">1-MAX(F28,G28)</f>
        <v>0.942857142857143</v>
      </c>
      <c r="BP28" s="0" t="n">
        <f aca="false">MIN(1-F28,1-G28)</f>
        <v>0.942857142857143</v>
      </c>
      <c r="BQ28" s="0" t="n">
        <f aca="false">IF(ABS(BO28-BP28)&lt;0.0000001,1,0)</f>
        <v>1</v>
      </c>
      <c r="BR28" s="0" t="n">
        <f aca="false">1-MIN(F28,G28)</f>
        <v>0.982123012617448</v>
      </c>
      <c r="BS28" s="0" t="n">
        <f aca="false">MAX(1-F28,1-G28)</f>
        <v>0.982123012617448</v>
      </c>
      <c r="BT28" s="0" t="n">
        <f aca="false">IF(ABS(BR28-BS28)&lt;0.0000001,1,0)</f>
        <v>1</v>
      </c>
      <c r="BU28" s="0" t="n">
        <f aca="false">1-F28*G28</f>
        <v>0.998978457863854</v>
      </c>
      <c r="BV28" s="0" t="n">
        <f aca="false">(1-F28)+(1-G28)-(1-F28)*(1-G28)</f>
        <v>0.998978457863854</v>
      </c>
      <c r="BW28" s="0" t="n">
        <f aca="false">IF(ABS(BU28-BV28)&lt;0.0000001,1,0)</f>
        <v>1</v>
      </c>
      <c r="BX28" s="0" t="n">
        <f aca="false">1-(F28+G28-F28*G28)</f>
        <v>0.926001697610737</v>
      </c>
      <c r="BY28" s="0" t="n">
        <f aca="false">(1-F28)*(1-G28)</f>
        <v>0.926001697610737</v>
      </c>
      <c r="BZ28" s="0" t="n">
        <f aca="false">IF(ABS(BX28-BY28)&lt;0.0000001,1,0)</f>
        <v>1</v>
      </c>
    </row>
    <row r="29" customFormat="false" ht="14.25" hidden="false" customHeight="false" outlineLevel="0" collapsed="false">
      <c r="A29" s="4" t="n">
        <v>2.6</v>
      </c>
      <c r="F29" s="4" t="n">
        <f aca="false">IF(AND((A28&gt;=$D$4),(A28&lt;=$D$5)),1,IF(AND((A28&gt;$D$3),(A28&lt;$D$4)),((A28-$D$3)/($D$4-$D$3)),IF(AND((A28&gt;$D$5),(A28&lt;$D$6)),((A28-$D$6)/($D$5-$D$6)),0)))</f>
        <v>0.0714285714285714</v>
      </c>
      <c r="G29" s="4" t="n">
        <f aca="false">1/(1+ABS((A28-$D$22)/$D$20)^(2*$D$21))</f>
        <v>0.0201526198782655</v>
      </c>
      <c r="H29" s="4" t="n">
        <f aca="false">1/(1+EXP(-$D$35*(A28-$D$36)))</f>
        <v>9.3576229688393E-014</v>
      </c>
      <c r="J29" s="12" t="n">
        <f aca="false">MIN(F29,MAX(G29,H29))</f>
        <v>0.0201526198782655</v>
      </c>
      <c r="K29" s="12" t="n">
        <f aca="false">MAX(MIN(F29,G29),MIN(F29,H29))</f>
        <v>0.0201526198782655</v>
      </c>
      <c r="L29" s="12" t="n">
        <f aca="false">IF(ABS(J29-K29)&lt;0.0000001,1,0)</f>
        <v>1</v>
      </c>
      <c r="M29" s="4" t="n">
        <f aca="false">MAX(F29,MIN(G29,H29))</f>
        <v>0.0714285714285714</v>
      </c>
      <c r="N29" s="4" t="n">
        <f aca="false">MIN(MAX(F29,G29),MAX(F29,H29))</f>
        <v>0.0714285714285714</v>
      </c>
      <c r="O29" s="4" t="n">
        <f aca="false">IF(ABS(M29-N29)&lt;0.0000001,1,0)</f>
        <v>1</v>
      </c>
      <c r="AA29" s="12" t="n">
        <f aca="false">F29+(G29*H29)-F29*(G29*H29)</f>
        <v>0.0714285714285732</v>
      </c>
      <c r="AB29" s="12" t="n">
        <f aca="false">(F29+G29-F29*G29)*(F29+H29-F29*H29)</f>
        <v>0.00643869417560707</v>
      </c>
      <c r="AC29" s="12" t="n">
        <f aca="false">IF(ABS(AA29-AB29)&lt;0.0000001,1,0)</f>
        <v>0</v>
      </c>
      <c r="AD29" s="12" t="n">
        <f aca="false">F29*(G29+H29-G29*H29)</f>
        <v>0.00143947284845408</v>
      </c>
      <c r="AE29" s="12" t="n">
        <f aca="false">(F29*G29) + (F29*H29) - (F29*G29)*(F29*H29)</f>
        <v>0.00143947284845421</v>
      </c>
      <c r="AF29" s="12" t="n">
        <f aca="false">IF(ABS(AD29-AE29)&lt;0.0000001,1,0)</f>
        <v>1</v>
      </c>
      <c r="AR29" s="0" t="n">
        <f aca="false">F29+(MAX(G29,H29))-F29*(MAX(G29,H29))</f>
        <v>0.0901417184583894</v>
      </c>
      <c r="AS29" s="0" t="n">
        <f aca="false">MAX((F29+G29-F29*G29),(F29+H29-F29*H29))</f>
        <v>0.0901417184583894</v>
      </c>
      <c r="AT29" s="0" t="n">
        <f aca="false">IF(ABS(AR29-AS29)&lt;0.0000001,1,0)</f>
        <v>1</v>
      </c>
      <c r="AU29" s="0" t="n">
        <f aca="false">F29+(MIN(G29,H29))-F29*(MIN(G29,H29))</f>
        <v>0.0714285714286583</v>
      </c>
      <c r="AV29" s="0" t="n">
        <f aca="false">MIN((F29+G29-F29*G29),(F29+H29-F29*H29))</f>
        <v>0.0714285714286583</v>
      </c>
      <c r="AW29" s="0" t="n">
        <f aca="false">IF(ABS(AU29-AV29)&lt;0.0000001,1,0)</f>
        <v>1</v>
      </c>
      <c r="AX29" s="0" t="n">
        <f aca="false">F29*(MAX(G29,H29))</f>
        <v>0.00143947284844754</v>
      </c>
      <c r="AY29" s="0" t="n">
        <f aca="false">MAX(F29*G29,F29*H29)</f>
        <v>0.00143947284844754</v>
      </c>
      <c r="AZ29" s="0" t="n">
        <f aca="false">IF(ABS(AX29-AY29)&lt;0.0000001,1,0)</f>
        <v>1</v>
      </c>
      <c r="BA29" s="0" t="n">
        <f aca="false">F29*(MIN(G29,H29))</f>
        <v>6.68401640631379E-015</v>
      </c>
      <c r="BB29" s="0" t="n">
        <f aca="false">MIN(F29*G29,F29*H29)</f>
        <v>6.68401640631379E-015</v>
      </c>
      <c r="BC29" s="0" t="n">
        <f aca="false">IF(ABS(BA29-BB29)&lt;0.0000001,1,0)</f>
        <v>1</v>
      </c>
      <c r="BO29" s="0" t="n">
        <f aca="false">1-MAX(F29,G29)</f>
        <v>0.928571428571429</v>
      </c>
      <c r="BP29" s="0" t="n">
        <f aca="false">MIN(1-F29,1-G29)</f>
        <v>0.928571428571429</v>
      </c>
      <c r="BQ29" s="0" t="n">
        <f aca="false">IF(ABS(BO29-BP29)&lt;0.0000001,1,0)</f>
        <v>1</v>
      </c>
      <c r="BR29" s="0" t="n">
        <f aca="false">1-MIN(F29,G29)</f>
        <v>0.979847380121734</v>
      </c>
      <c r="BS29" s="0" t="n">
        <f aca="false">MAX(1-F29,1-G29)</f>
        <v>0.979847380121734</v>
      </c>
      <c r="BT29" s="0" t="n">
        <f aca="false">IF(ABS(BR29-BS29)&lt;0.0000001,1,0)</f>
        <v>1</v>
      </c>
      <c r="BU29" s="0" t="n">
        <f aca="false">1-F29*G29</f>
        <v>0.998560527151552</v>
      </c>
      <c r="BV29" s="0" t="n">
        <f aca="false">(1-F29)+(1-G29)-(1-F29)*(1-G29)</f>
        <v>0.998560527151552</v>
      </c>
      <c r="BW29" s="0" t="n">
        <f aca="false">IF(ABS(BU29-BV29)&lt;0.0000001,1,0)</f>
        <v>1</v>
      </c>
      <c r="BX29" s="0" t="n">
        <f aca="false">1-(F29+G29-F29*G29)</f>
        <v>0.909858281541611</v>
      </c>
      <c r="BY29" s="0" t="n">
        <f aca="false">(1-F29)*(1-G29)</f>
        <v>0.909858281541611</v>
      </c>
      <c r="BZ29" s="0" t="n">
        <f aca="false">IF(ABS(BX29-BY29)&lt;0.0000001,1,0)</f>
        <v>1</v>
      </c>
    </row>
    <row r="30" customFormat="false" ht="14.25" hidden="false" customHeight="false" outlineLevel="0" collapsed="false">
      <c r="A30" s="4" t="n">
        <v>2.7</v>
      </c>
      <c r="F30" s="4" t="n">
        <f aca="false">IF(AND((A29&gt;=$D$4),(A29&lt;=$D$5)),1,IF(AND((A29&gt;$D$3),(A29&lt;$D$4)),((A29-$D$3)/($D$4-$D$3)),IF(AND((A29&gt;$D$5),(A29&lt;$D$6)),((A29-$D$6)/($D$5-$D$6)),0)))</f>
        <v>0.0857142857142857</v>
      </c>
      <c r="G30" s="4" t="n">
        <f aca="false">1/(1+ABS((A29-$D$22)/$D$20)^(2*$D$21))</f>
        <v>0.0227532978666333</v>
      </c>
      <c r="H30" s="4" t="n">
        <f aca="false">1/(1+EXP(-$D$35*(A29-$D$36)))</f>
        <v>1.3959933056129E-013</v>
      </c>
      <c r="J30" s="12" t="n">
        <f aca="false">MIN(F30,MAX(G30,H30))</f>
        <v>0.0227532978666333</v>
      </c>
      <c r="K30" s="12" t="n">
        <f aca="false">MAX(MIN(F30,G30),MIN(F30,H30))</f>
        <v>0.0227532978666333</v>
      </c>
      <c r="L30" s="12" t="n">
        <f aca="false">IF(ABS(J30-K30)&lt;0.0000001,1,0)</f>
        <v>1</v>
      </c>
      <c r="M30" s="4" t="n">
        <f aca="false">MAX(F30,MIN(G30,H30))</f>
        <v>0.0857142857142857</v>
      </c>
      <c r="N30" s="4" t="n">
        <f aca="false">MIN(MAX(F30,G30),MAX(F30,H30))</f>
        <v>0.0857142857142857</v>
      </c>
      <c r="O30" s="4" t="n">
        <f aca="false">IF(ABS(M30-N30)&lt;0.0000001,1,0)</f>
        <v>1</v>
      </c>
      <c r="AA30" s="12" t="n">
        <f aca="false">F30+(G30*H30)-F30*(G30*H30)</f>
        <v>0.0857142857142886</v>
      </c>
      <c r="AB30" s="12" t="n">
        <f aca="false">(F30+G30-F30*G30)*(F30+H30-F30*H30)</f>
        <v>0.00913005436343956</v>
      </c>
      <c r="AC30" s="12" t="n">
        <f aca="false">IF(ABS(AA30-AB30)&lt;0.0000001,1,0)</f>
        <v>0</v>
      </c>
      <c r="AD30" s="12" t="n">
        <f aca="false">F30*(G30+H30-G30*H30)</f>
        <v>0.00195028267429455</v>
      </c>
      <c r="AE30" s="12" t="n">
        <f aca="false">(F30*G30) + (F30*H30) - (F30*G30)*(F30*H30)</f>
        <v>0.0019502826742948</v>
      </c>
      <c r="AF30" s="12" t="n">
        <f aca="false">IF(ABS(AD30-AE30)&lt;0.0000001,1,0)</f>
        <v>1</v>
      </c>
      <c r="AR30" s="0" t="n">
        <f aca="false">F30+(MAX(G30,H30))-F30*(MAX(G30,H30))</f>
        <v>0.106517300906636</v>
      </c>
      <c r="AS30" s="0" t="n">
        <f aca="false">MAX((F30+G30-F30*G30),(F30+H30-F30*H30))</f>
        <v>0.106517300906636</v>
      </c>
      <c r="AT30" s="0" t="n">
        <f aca="false">IF(ABS(AR30-AS30)&lt;0.0000001,1,0)</f>
        <v>1</v>
      </c>
      <c r="AU30" s="0" t="n">
        <f aca="false">F30+(MIN(G30,H30))-F30*(MIN(G30,H30))</f>
        <v>0.0857142857144134</v>
      </c>
      <c r="AV30" s="0" t="n">
        <f aca="false">MIN((F30+G30-F30*G30),(F30+H30-F30*H30))</f>
        <v>0.0857142857144134</v>
      </c>
      <c r="AW30" s="0" t="n">
        <f aca="false">IF(ABS(AU30-AV30)&lt;0.0000001,1,0)</f>
        <v>1</v>
      </c>
      <c r="AX30" s="0" t="n">
        <f aca="false">F30*(MAX(G30,H30))</f>
        <v>0.00195028267428286</v>
      </c>
      <c r="AY30" s="0" t="n">
        <f aca="false">MAX(F30*G30,F30*H30)</f>
        <v>0.00195028267428286</v>
      </c>
      <c r="AZ30" s="0" t="n">
        <f aca="false">IF(ABS(AX30-AY30)&lt;0.0000001,1,0)</f>
        <v>1</v>
      </c>
      <c r="BA30" s="0" t="n">
        <f aca="false">F30*(MIN(G30,H30))</f>
        <v>1.19656569052535E-014</v>
      </c>
      <c r="BB30" s="0" t="n">
        <f aca="false">MIN(F30*G30,F30*H30)</f>
        <v>1.19656569052535E-014</v>
      </c>
      <c r="BC30" s="0" t="n">
        <f aca="false">IF(ABS(BA30-BB30)&lt;0.0000001,1,0)</f>
        <v>1</v>
      </c>
      <c r="BO30" s="0" t="n">
        <f aca="false">1-MAX(F30,G30)</f>
        <v>0.914285714285714</v>
      </c>
      <c r="BP30" s="0" t="n">
        <f aca="false">MIN(1-F30,1-G30)</f>
        <v>0.914285714285714</v>
      </c>
      <c r="BQ30" s="0" t="n">
        <f aca="false">IF(ABS(BO30-BP30)&lt;0.0000001,1,0)</f>
        <v>1</v>
      </c>
      <c r="BR30" s="0" t="n">
        <f aca="false">1-MIN(F30,G30)</f>
        <v>0.977246702133367</v>
      </c>
      <c r="BS30" s="0" t="n">
        <f aca="false">MAX(1-F30,1-G30)</f>
        <v>0.977246702133367</v>
      </c>
      <c r="BT30" s="0" t="n">
        <f aca="false">IF(ABS(BR30-BS30)&lt;0.0000001,1,0)</f>
        <v>1</v>
      </c>
      <c r="BU30" s="0" t="n">
        <f aca="false">1-F30*G30</f>
        <v>0.998049717325717</v>
      </c>
      <c r="BV30" s="0" t="n">
        <f aca="false">(1-F30)+(1-G30)-(1-F30)*(1-G30)</f>
        <v>0.998049717325717</v>
      </c>
      <c r="BW30" s="0" t="n">
        <f aca="false">IF(ABS(BU30-BV30)&lt;0.0000001,1,0)</f>
        <v>1</v>
      </c>
      <c r="BX30" s="0" t="n">
        <f aca="false">1-(F30+G30-F30*G30)</f>
        <v>0.893482699093364</v>
      </c>
      <c r="BY30" s="0" t="n">
        <f aca="false">(1-F30)*(1-G30)</f>
        <v>0.893482699093364</v>
      </c>
      <c r="BZ30" s="0" t="n">
        <f aca="false">IF(ABS(BX30-BY30)&lt;0.0000001,1,0)</f>
        <v>1</v>
      </c>
    </row>
    <row r="31" customFormat="false" ht="14.25" hidden="false" customHeight="false" outlineLevel="0" collapsed="false">
      <c r="A31" s="4" t="n">
        <v>2.8</v>
      </c>
      <c r="F31" s="4" t="n">
        <f aca="false">IF(AND((A30&gt;=$D$4),(A30&lt;=$D$5)),1,IF(AND((A30&gt;$D$3),(A30&lt;$D$4)),((A30-$D$3)/($D$4-$D$3)),IF(AND((A30&gt;$D$5),(A30&lt;$D$6)),((A30-$D$6)/($D$5-$D$6)),0)))</f>
        <v>0.1</v>
      </c>
      <c r="G31" s="4" t="n">
        <f aca="false">1/(1+ABS((A30-$D$22)/$D$20)^(2*$D$21))</f>
        <v>0.0257297159339666</v>
      </c>
      <c r="H31" s="4" t="n">
        <f aca="false">1/(1+EXP(-$D$35*(A30-$D$36)))</f>
        <v>2.08257729105507E-013</v>
      </c>
      <c r="J31" s="12" t="n">
        <f aca="false">MIN(F31,MAX(G31,H31))</f>
        <v>0.0257297159339666</v>
      </c>
      <c r="K31" s="12" t="n">
        <f aca="false">MAX(MIN(F31,G31),MIN(F31,H31))</f>
        <v>0.0257297159339666</v>
      </c>
      <c r="L31" s="12" t="n">
        <f aca="false">IF(ABS(J31-K31)&lt;0.0000001,1,0)</f>
        <v>1</v>
      </c>
      <c r="M31" s="4" t="n">
        <f aca="false">MAX(F31,MIN(G31,H31))</f>
        <v>0.1</v>
      </c>
      <c r="N31" s="4" t="n">
        <f aca="false">MIN(MAX(F31,G31),MAX(F31,H31))</f>
        <v>0.1</v>
      </c>
      <c r="O31" s="4" t="n">
        <f aca="false">IF(ABS(M31-N31)&lt;0.0000001,1,0)</f>
        <v>1</v>
      </c>
      <c r="AA31" s="12" t="n">
        <f aca="false">F31+(G31*H31)-F31*(G31*H31)</f>
        <v>0.100000000000005</v>
      </c>
      <c r="AB31" s="12" t="n">
        <f aca="false">(F31+G31-F31*G31)*(F31+H31-F31*H31)</f>
        <v>0.0123156744340801</v>
      </c>
      <c r="AC31" s="12" t="n">
        <f aca="false">IF(ABS(AA31-AB31)&lt;0.0000001,1,0)</f>
        <v>0</v>
      </c>
      <c r="AD31" s="12" t="n">
        <f aca="false">F31*(G31+H31-G31*H31)</f>
        <v>0.00257297159341695</v>
      </c>
      <c r="AE31" s="12" t="n">
        <f aca="false">(F31*G31) + (F31*H31) - (F31*G31)*(F31*H31)</f>
        <v>0.00257297159341744</v>
      </c>
      <c r="AF31" s="12" t="n">
        <f aca="false">IF(ABS(AD31-AE31)&lt;0.0000001,1,0)</f>
        <v>1</v>
      </c>
      <c r="AR31" s="0" t="n">
        <f aca="false">F31+(MAX(G31,H31))-F31*(MAX(G31,H31))</f>
        <v>0.12315674434057</v>
      </c>
      <c r="AS31" s="0" t="n">
        <f aca="false">MAX((F31+G31-F31*G31),(F31+H31-F31*H31))</f>
        <v>0.12315674434057</v>
      </c>
      <c r="AT31" s="0" t="n">
        <f aca="false">IF(ABS(AR31-AS31)&lt;0.0000001,1,0)</f>
        <v>1</v>
      </c>
      <c r="AU31" s="0" t="n">
        <f aca="false">F31+(MIN(G31,H31))-F31*(MIN(G31,H31))</f>
        <v>0.100000000000187</v>
      </c>
      <c r="AV31" s="0" t="n">
        <f aca="false">MIN((F31+G31-F31*G31),(F31+H31-F31*H31))</f>
        <v>0.100000000000187</v>
      </c>
      <c r="AW31" s="0" t="n">
        <f aca="false">IF(ABS(AU31-AV31)&lt;0.0000001,1,0)</f>
        <v>1</v>
      </c>
      <c r="AX31" s="0" t="n">
        <f aca="false">F31*(MAX(G31,H31))</f>
        <v>0.00257297159339666</v>
      </c>
      <c r="AY31" s="0" t="n">
        <f aca="false">MAX(F31*G31,F31*H31)</f>
        <v>0.00257297159339666</v>
      </c>
      <c r="AZ31" s="0" t="n">
        <f aca="false">IF(ABS(AX31-AY31)&lt;0.0000001,1,0)</f>
        <v>1</v>
      </c>
      <c r="BA31" s="0" t="n">
        <f aca="false">F31*(MIN(G31,H31))</f>
        <v>2.08257729105507E-014</v>
      </c>
      <c r="BB31" s="0" t="n">
        <f aca="false">MIN(F31*G31,F31*H31)</f>
        <v>2.08257729105507E-014</v>
      </c>
      <c r="BC31" s="0" t="n">
        <f aca="false">IF(ABS(BA31-BB31)&lt;0.0000001,1,0)</f>
        <v>1</v>
      </c>
      <c r="BO31" s="0" t="n">
        <f aca="false">1-MAX(F31,G31)</f>
        <v>0.9</v>
      </c>
      <c r="BP31" s="0" t="n">
        <f aca="false">MIN(1-F31,1-G31)</f>
        <v>0.9</v>
      </c>
      <c r="BQ31" s="0" t="n">
        <f aca="false">IF(ABS(BO31-BP31)&lt;0.0000001,1,0)</f>
        <v>1</v>
      </c>
      <c r="BR31" s="0" t="n">
        <f aca="false">1-MIN(F31,G31)</f>
        <v>0.974270284066033</v>
      </c>
      <c r="BS31" s="0" t="n">
        <f aca="false">MAX(1-F31,1-G31)</f>
        <v>0.974270284066033</v>
      </c>
      <c r="BT31" s="0" t="n">
        <f aca="false">IF(ABS(BR31-BS31)&lt;0.0000001,1,0)</f>
        <v>1</v>
      </c>
      <c r="BU31" s="0" t="n">
        <f aca="false">1-F31*G31</f>
        <v>0.997427028406603</v>
      </c>
      <c r="BV31" s="0" t="n">
        <f aca="false">(1-F31)+(1-G31)-(1-F31)*(1-G31)</f>
        <v>0.997427028406604</v>
      </c>
      <c r="BW31" s="0" t="n">
        <f aca="false">IF(ABS(BU31-BV31)&lt;0.0000001,1,0)</f>
        <v>1</v>
      </c>
      <c r="BX31" s="0" t="n">
        <f aca="false">1-(F31+G31-F31*G31)</f>
        <v>0.87684325565943</v>
      </c>
      <c r="BY31" s="0" t="n">
        <f aca="false">(1-F31)*(1-G31)</f>
        <v>0.87684325565943</v>
      </c>
      <c r="BZ31" s="0" t="n">
        <f aca="false">IF(ABS(BX31-BY31)&lt;0.0000001,1,0)</f>
        <v>1</v>
      </c>
    </row>
    <row r="32" customFormat="false" ht="14.25" hidden="false" customHeight="false" outlineLevel="0" collapsed="false">
      <c r="A32" s="4" t="n">
        <v>2.9</v>
      </c>
      <c r="F32" s="4" t="n">
        <f aca="false">IF(AND((A31&gt;=$D$4),(A31&lt;=$D$5)),1,IF(AND((A31&gt;$D$3),(A31&lt;$D$4)),((A31-$D$3)/($D$4-$D$3)),IF(AND((A31&gt;$D$5),(A31&lt;$D$6)),((A31-$D$6)/($D$5-$D$6)),0)))</f>
        <v>0.114285714285714</v>
      </c>
      <c r="G32" s="4" t="n">
        <f aca="false">1/(1+ABS((A31-$D$22)/$D$20)^(2*$D$21))</f>
        <v>0.029140877833622</v>
      </c>
      <c r="H32" s="4" t="n">
        <f aca="false">1/(1+EXP(-$D$35*(A31-$D$36)))</f>
        <v>3.10684023754248E-013</v>
      </c>
      <c r="J32" s="12" t="n">
        <f aca="false">MIN(F32,MAX(G32,H32))</f>
        <v>0.029140877833622</v>
      </c>
      <c r="K32" s="12" t="n">
        <f aca="false">MAX(MIN(F32,G32),MIN(F32,H32))</f>
        <v>0.029140877833622</v>
      </c>
      <c r="L32" s="12" t="n">
        <f aca="false">IF(ABS(J32-K32)&lt;0.0000001,1,0)</f>
        <v>1</v>
      </c>
      <c r="M32" s="4" t="n">
        <f aca="false">MAX(F32,MIN(G32,H32))</f>
        <v>0.114285714285714</v>
      </c>
      <c r="N32" s="4" t="n">
        <f aca="false">MIN(MAX(F32,G32),MAX(F32,H32))</f>
        <v>0.114285714285714</v>
      </c>
      <c r="O32" s="4" t="n">
        <f aca="false">IF(ABS(M32-N32)&lt;0.0000001,1,0)</f>
        <v>1</v>
      </c>
      <c r="AA32" s="12" t="n">
        <f aca="false">F32+(G32*H32)-F32*(G32*H32)</f>
        <v>0.114285714285722</v>
      </c>
      <c r="AB32" s="12" t="n">
        <f aca="false">(F32+G32-F32*G32)*(F32+H32-F32*H32)</f>
        <v>0.016010994980748</v>
      </c>
      <c r="AC32" s="12" t="n">
        <f aca="false">IF(ABS(AA32-AB32)&lt;0.0000001,1,0)</f>
        <v>0</v>
      </c>
      <c r="AD32" s="12" t="n">
        <f aca="false">F32*(G32+H32-G32*H32)</f>
        <v>0.0033303860381627</v>
      </c>
      <c r="AE32" s="12" t="n">
        <f aca="false">(F32*G32) + (F32*H32) - (F32*G32)*(F32*H32)</f>
        <v>0.00333038603816361</v>
      </c>
      <c r="AF32" s="12" t="n">
        <f aca="false">IF(ABS(AD32-AE32)&lt;0.0000001,1,0)</f>
        <v>1</v>
      </c>
      <c r="AR32" s="0" t="n">
        <f aca="false">F32+(MAX(G32,H32))-F32*(MAX(G32,H32))</f>
        <v>0.140096206081208</v>
      </c>
      <c r="AS32" s="0" t="n">
        <f aca="false">MAX((F32+G32-F32*G32),(F32+H32-F32*H32))</f>
        <v>0.140096206081208</v>
      </c>
      <c r="AT32" s="0" t="n">
        <f aca="false">IF(ABS(AR32-AS32)&lt;0.0000001,1,0)</f>
        <v>1</v>
      </c>
      <c r="AU32" s="0" t="n">
        <f aca="false">F32+(MIN(G32,H32))-F32*(MIN(G32,H32))</f>
        <v>0.114285714285989</v>
      </c>
      <c r="AV32" s="0" t="n">
        <f aca="false">MIN((F32+G32-F32*G32),(F32+H32-F32*H32))</f>
        <v>0.114285714285989</v>
      </c>
      <c r="AW32" s="0" t="n">
        <f aca="false">IF(ABS(AU32-AV32)&lt;0.0000001,1,0)</f>
        <v>1</v>
      </c>
      <c r="AX32" s="0" t="n">
        <f aca="false">F32*(MAX(G32,H32))</f>
        <v>0.00333038603812822</v>
      </c>
      <c r="AY32" s="0" t="n">
        <f aca="false">MAX(F32*G32,F32*H32)</f>
        <v>0.00333038603812822</v>
      </c>
      <c r="AZ32" s="0" t="n">
        <f aca="false">IF(ABS(AX32-AY32)&lt;0.0000001,1,0)</f>
        <v>1</v>
      </c>
      <c r="BA32" s="0" t="n">
        <f aca="false">F32*(MIN(G32,H32))</f>
        <v>3.55067455719141E-014</v>
      </c>
      <c r="BB32" s="0" t="n">
        <f aca="false">MIN(F32*G32,F32*H32)</f>
        <v>3.55067455719141E-014</v>
      </c>
      <c r="BC32" s="0" t="n">
        <f aca="false">IF(ABS(BA32-BB32)&lt;0.0000001,1,0)</f>
        <v>1</v>
      </c>
      <c r="BO32" s="0" t="n">
        <f aca="false">1-MAX(F32,G32)</f>
        <v>0.885714285714286</v>
      </c>
      <c r="BP32" s="0" t="n">
        <f aca="false">MIN(1-F32,1-G32)</f>
        <v>0.885714285714286</v>
      </c>
      <c r="BQ32" s="0" t="n">
        <f aca="false">IF(ABS(BO32-BP32)&lt;0.0000001,1,0)</f>
        <v>1</v>
      </c>
      <c r="BR32" s="0" t="n">
        <f aca="false">1-MIN(F32,G32)</f>
        <v>0.970859122166378</v>
      </c>
      <c r="BS32" s="0" t="n">
        <f aca="false">MAX(1-F32,1-G32)</f>
        <v>0.970859122166378</v>
      </c>
      <c r="BT32" s="0" t="n">
        <f aca="false">IF(ABS(BR32-BS32)&lt;0.0000001,1,0)</f>
        <v>1</v>
      </c>
      <c r="BU32" s="0" t="n">
        <f aca="false">1-F32*G32</f>
        <v>0.996669613961872</v>
      </c>
      <c r="BV32" s="0" t="n">
        <f aca="false">(1-F32)+(1-G32)-(1-F32)*(1-G32)</f>
        <v>0.996669613961872</v>
      </c>
      <c r="BW32" s="0" t="n">
        <f aca="false">IF(ABS(BU32-BV32)&lt;0.0000001,1,0)</f>
        <v>1</v>
      </c>
      <c r="BX32" s="0" t="n">
        <f aca="false">1-(F32+G32-F32*G32)</f>
        <v>0.859903793918792</v>
      </c>
      <c r="BY32" s="0" t="n">
        <f aca="false">(1-F32)*(1-G32)</f>
        <v>0.859903793918792</v>
      </c>
      <c r="BZ32" s="0" t="n">
        <f aca="false">IF(ABS(BX32-BY32)&lt;0.0000001,1,0)</f>
        <v>1</v>
      </c>
    </row>
    <row r="33" customFormat="false" ht="14.25" hidden="false" customHeight="false" outlineLevel="0" collapsed="false">
      <c r="A33" s="4" t="n">
        <v>3</v>
      </c>
      <c r="F33" s="4" t="n">
        <f aca="false">IF(AND((A32&gt;=$D$4),(A32&lt;=$D$5)),1,IF(AND((A32&gt;$D$3),(A32&lt;$D$4)),((A32-$D$3)/($D$4-$D$3)),IF(AND((A32&gt;$D$5),(A32&lt;$D$6)),((A32-$D$6)/($D$5-$D$6)),0)))</f>
        <v>0.128571428571429</v>
      </c>
      <c r="G33" s="4" t="n">
        <f aca="false">1/(1+ABS((A32-$D$22)/$D$20)^(2*$D$21))</f>
        <v>0.0330554313551955</v>
      </c>
      <c r="H33" s="4" t="n">
        <f aca="false">1/(1+EXP(-$D$35*(A32-$D$36)))</f>
        <v>4.63486099799084E-013</v>
      </c>
      <c r="J33" s="12" t="n">
        <f aca="false">MIN(F33,MAX(G33,H33))</f>
        <v>0.0330554313551955</v>
      </c>
      <c r="K33" s="12" t="n">
        <f aca="false">MAX(MIN(F33,G33),MIN(F33,H33))</f>
        <v>0.0330554313551955</v>
      </c>
      <c r="L33" s="12" t="n">
        <f aca="false">IF(ABS(J33-K33)&lt;0.0000001,1,0)</f>
        <v>1</v>
      </c>
      <c r="M33" s="4" t="n">
        <f aca="false">MAX(F33,MIN(G33,H33))</f>
        <v>0.128571428571429</v>
      </c>
      <c r="N33" s="4" t="n">
        <f aca="false">MIN(MAX(F33,G33),MAX(F33,H33))</f>
        <v>0.128571428571429</v>
      </c>
      <c r="O33" s="4" t="n">
        <f aca="false">IF(ABS(M33-N33)&lt;0.0000001,1,0)</f>
        <v>1</v>
      </c>
      <c r="AA33" s="12" t="n">
        <f aca="false">F33+(G33*H33)-F33*(G33*H33)</f>
        <v>0.128571428571442</v>
      </c>
      <c r="AB33" s="12" t="n">
        <f aca="false">(F33+G33-F33*G33)*(F33+H33-F33*H33)</f>
        <v>0.0202341697580232</v>
      </c>
      <c r="AC33" s="12" t="n">
        <f aca="false">IF(ABS(AA33-AB33)&lt;0.0000001,1,0)</f>
        <v>0</v>
      </c>
      <c r="AD33" s="12" t="n">
        <f aca="false">F33*(G33+H33-G33*H33)</f>
        <v>0.0042499840314399</v>
      </c>
      <c r="AE33" s="12" t="n">
        <f aca="false">(F33*G33) + (F33*H33) - (F33*G33)*(F33*H33)</f>
        <v>0.00424998403144161</v>
      </c>
      <c r="AF33" s="12" t="n">
        <f aca="false">IF(ABS(AD33-AE33)&lt;0.0000001,1,0)</f>
        <v>1</v>
      </c>
      <c r="AR33" s="0" t="n">
        <f aca="false">F33+(MAX(G33,H33))-F33*(MAX(G33,H33))</f>
        <v>0.157376875895242</v>
      </c>
      <c r="AS33" s="0" t="n">
        <f aca="false">MAX((F33+G33-F33*G33),(F33+H33-F33*H33))</f>
        <v>0.157376875895242</v>
      </c>
      <c r="AT33" s="0" t="n">
        <f aca="false">IF(ABS(AR33-AS33)&lt;0.0000001,1,0)</f>
        <v>1</v>
      </c>
      <c r="AU33" s="0" t="n">
        <f aca="false">F33+(MIN(G33,H33))-F33*(MIN(G33,H33))</f>
        <v>0.128571428571832</v>
      </c>
      <c r="AV33" s="0" t="n">
        <f aca="false">MIN((F33+G33-F33*G33),(F33+H33-F33*H33))</f>
        <v>0.128571428571832</v>
      </c>
      <c r="AW33" s="0" t="n">
        <f aca="false">IF(ABS(AU33-AV33)&lt;0.0000001,1,0)</f>
        <v>1</v>
      </c>
      <c r="AX33" s="0" t="n">
        <f aca="false">F33*(MAX(G33,H33))</f>
        <v>0.00424998403138227</v>
      </c>
      <c r="AY33" s="0" t="n">
        <f aca="false">MAX(F33*G33,F33*H33)</f>
        <v>0.00424998403138227</v>
      </c>
      <c r="AZ33" s="0" t="n">
        <f aca="false">IF(ABS(AX33-AY33)&lt;0.0000001,1,0)</f>
        <v>1</v>
      </c>
      <c r="BA33" s="0" t="n">
        <f aca="false">F33*(MIN(G33,H33))</f>
        <v>5.9591069974168E-014</v>
      </c>
      <c r="BB33" s="0" t="n">
        <f aca="false">MIN(F33*G33,F33*H33)</f>
        <v>5.9591069974168E-014</v>
      </c>
      <c r="BC33" s="0" t="n">
        <f aca="false">IF(ABS(BA33-BB33)&lt;0.0000001,1,0)</f>
        <v>1</v>
      </c>
      <c r="BO33" s="0" t="n">
        <f aca="false">1-MAX(F33,G33)</f>
        <v>0.871428571428571</v>
      </c>
      <c r="BP33" s="0" t="n">
        <f aca="false">MIN(1-F33,1-G33)</f>
        <v>0.871428571428571</v>
      </c>
      <c r="BQ33" s="0" t="n">
        <f aca="false">IF(ABS(BO33-BP33)&lt;0.0000001,1,0)</f>
        <v>1</v>
      </c>
      <c r="BR33" s="0" t="n">
        <f aca="false">1-MIN(F33,G33)</f>
        <v>0.966944568644805</v>
      </c>
      <c r="BS33" s="0" t="n">
        <f aca="false">MAX(1-F33,1-G33)</f>
        <v>0.966944568644805</v>
      </c>
      <c r="BT33" s="0" t="n">
        <f aca="false">IF(ABS(BR33-BS33)&lt;0.0000001,1,0)</f>
        <v>1</v>
      </c>
      <c r="BU33" s="0" t="n">
        <f aca="false">1-F33*G33</f>
        <v>0.995750015968618</v>
      </c>
      <c r="BV33" s="0" t="n">
        <f aca="false">(1-F33)+(1-G33)-(1-F33)*(1-G33)</f>
        <v>0.995750015968618</v>
      </c>
      <c r="BW33" s="0" t="n">
        <f aca="false">IF(ABS(BU33-BV33)&lt;0.0000001,1,0)</f>
        <v>1</v>
      </c>
      <c r="BX33" s="0" t="n">
        <f aca="false">1-(F33+G33-F33*G33)</f>
        <v>0.842623124104758</v>
      </c>
      <c r="BY33" s="0" t="n">
        <f aca="false">(1-F33)*(1-G33)</f>
        <v>0.842623124104758</v>
      </c>
      <c r="BZ33" s="0" t="n">
        <f aca="false">IF(ABS(BX33-BY33)&lt;0.0000001,1,0)</f>
        <v>1</v>
      </c>
    </row>
    <row r="34" customFormat="false" ht="14.25" hidden="false" customHeight="false" outlineLevel="0" collapsed="false">
      <c r="A34" s="4" t="n">
        <v>3.1</v>
      </c>
      <c r="C34" s="6" t="s">
        <v>18</v>
      </c>
      <c r="D34" s="6"/>
      <c r="F34" s="4" t="n">
        <f aca="false">IF(AND((A33&gt;=$D$4),(A33&lt;=$D$5)),1,IF(AND((A33&gt;$D$3),(A33&lt;$D$4)),((A33-$D$3)/($D$4-$D$3)),IF(AND((A33&gt;$D$5),(A33&lt;$D$6)),((A33-$D$6)/($D$5-$D$6)),0)))</f>
        <v>0.142857142857143</v>
      </c>
      <c r="G34" s="4" t="n">
        <f aca="false">1/(1+ABS((A33-$D$22)/$D$20)^(2*$D$21))</f>
        <v>0.0375531758838199</v>
      </c>
      <c r="H34" s="4" t="n">
        <f aca="false">1/(1+EXP(-$D$35*(A33-$D$36)))</f>
        <v>6.91440010693542E-013</v>
      </c>
      <c r="J34" s="12" t="n">
        <f aca="false">MIN(F34,MAX(G34,H34))</f>
        <v>0.0375531758838199</v>
      </c>
      <c r="K34" s="12" t="n">
        <f aca="false">MAX(MIN(F34,G34),MIN(F34,H34))</f>
        <v>0.0375531758838199</v>
      </c>
      <c r="L34" s="12" t="n">
        <f aca="false">IF(ABS(J34-K34)&lt;0.0000001,1,0)</f>
        <v>1</v>
      </c>
      <c r="M34" s="4" t="n">
        <f aca="false">MAX(F34,MIN(G34,H34))</f>
        <v>0.142857142857143</v>
      </c>
      <c r="N34" s="4" t="n">
        <f aca="false">MIN(MAX(F34,G34),MAX(F34,H34))</f>
        <v>0.142857142857143</v>
      </c>
      <c r="O34" s="4" t="n">
        <f aca="false">IF(ABS(M34-N34)&lt;0.0000001,1,0)</f>
        <v>1</v>
      </c>
      <c r="AA34" s="12" t="n">
        <f aca="false">F34+(G34*H34)-F34*(G34*H34)</f>
        <v>0.142857142857165</v>
      </c>
      <c r="AB34" s="12" t="n">
        <f aca="false">(F34+G34-F34*G34)*(F34+H34-F34*H34)</f>
        <v>0.0250065113328164</v>
      </c>
      <c r="AC34" s="12" t="n">
        <f aca="false">IF(ABS(AA34-AB34)&lt;0.0000001,1,0)</f>
        <v>0</v>
      </c>
      <c r="AD34" s="12" t="n">
        <f aca="false">F34*(G34+H34-G34*H34)</f>
        <v>0.00536473941206933</v>
      </c>
      <c r="AE34" s="12" t="n">
        <f aca="false">(F34*G34) + (F34*H34) - (F34*G34)*(F34*H34)</f>
        <v>0.00536473941207251</v>
      </c>
      <c r="AF34" s="12" t="n">
        <f aca="false">IF(ABS(AD34-AE34)&lt;0.0000001,1,0)</f>
        <v>1</v>
      </c>
      <c r="AR34" s="0" t="n">
        <f aca="false">F34+(MAX(G34,H34))-F34*(MAX(G34,H34))</f>
        <v>0.175045579328988</v>
      </c>
      <c r="AS34" s="0" t="n">
        <f aca="false">MAX((F34+G34-F34*G34),(F34+H34-F34*H34))</f>
        <v>0.175045579328988</v>
      </c>
      <c r="AT34" s="0" t="n">
        <f aca="false">IF(ABS(AR34-AS34)&lt;0.0000001,1,0)</f>
        <v>1</v>
      </c>
      <c r="AU34" s="0" t="n">
        <f aca="false">F34+(MIN(G34,H34))-F34*(MIN(G34,H34))</f>
        <v>0.142857142857736</v>
      </c>
      <c r="AV34" s="0" t="n">
        <f aca="false">MIN((F34+G34-F34*G34),(F34+H34-F34*H34))</f>
        <v>0.142857142857736</v>
      </c>
      <c r="AW34" s="0" t="n">
        <f aca="false">IF(ABS(AU34-AV34)&lt;0.0000001,1,0)</f>
        <v>1</v>
      </c>
      <c r="AX34" s="0" t="n">
        <f aca="false">F34*(MAX(G34,H34))</f>
        <v>0.00536473941197427</v>
      </c>
      <c r="AY34" s="0" t="n">
        <f aca="false">MAX(F34*G34,F34*H34)</f>
        <v>0.00536473941197427</v>
      </c>
      <c r="AZ34" s="0" t="n">
        <f aca="false">IF(ABS(AX34-AY34)&lt;0.0000001,1,0)</f>
        <v>1</v>
      </c>
      <c r="BA34" s="0" t="n">
        <f aca="false">F34*(MIN(G34,H34))</f>
        <v>9.87771443847918E-014</v>
      </c>
      <c r="BB34" s="0" t="n">
        <f aca="false">MIN(F34*G34,F34*H34)</f>
        <v>9.87771443847918E-014</v>
      </c>
      <c r="BC34" s="0" t="n">
        <f aca="false">IF(ABS(BA34-BB34)&lt;0.0000001,1,0)</f>
        <v>1</v>
      </c>
      <c r="BO34" s="0" t="n">
        <f aca="false">1-MAX(F34,G34)</f>
        <v>0.857142857142857</v>
      </c>
      <c r="BP34" s="0" t="n">
        <f aca="false">MIN(1-F34,1-G34)</f>
        <v>0.857142857142857</v>
      </c>
      <c r="BQ34" s="0" t="n">
        <f aca="false">IF(ABS(BO34-BP34)&lt;0.0000001,1,0)</f>
        <v>1</v>
      </c>
      <c r="BR34" s="0" t="n">
        <f aca="false">1-MIN(F34,G34)</f>
        <v>0.96244682411618</v>
      </c>
      <c r="BS34" s="0" t="n">
        <f aca="false">MAX(1-F34,1-G34)</f>
        <v>0.96244682411618</v>
      </c>
      <c r="BT34" s="0" t="n">
        <f aca="false">IF(ABS(BR34-BS34)&lt;0.0000001,1,0)</f>
        <v>1</v>
      </c>
      <c r="BU34" s="0" t="n">
        <f aca="false">1-F34*G34</f>
        <v>0.994635260588026</v>
      </c>
      <c r="BV34" s="0" t="n">
        <f aca="false">(1-F34)+(1-G34)-(1-F34)*(1-G34)</f>
        <v>0.994635260588026</v>
      </c>
      <c r="BW34" s="0" t="n">
        <f aca="false">IF(ABS(BU34-BV34)&lt;0.0000001,1,0)</f>
        <v>1</v>
      </c>
      <c r="BX34" s="0" t="n">
        <f aca="false">1-(F34+G34-F34*G34)</f>
        <v>0.824954420671012</v>
      </c>
      <c r="BY34" s="0" t="n">
        <f aca="false">(1-F34)*(1-G34)</f>
        <v>0.824954420671012</v>
      </c>
      <c r="BZ34" s="0" t="n">
        <f aca="false">IF(ABS(BX34-BY34)&lt;0.0000001,1,0)</f>
        <v>1</v>
      </c>
    </row>
    <row r="35" customFormat="false" ht="14.25" hidden="false" customHeight="false" outlineLevel="0" collapsed="false">
      <c r="A35" s="4" t="n">
        <v>3.2</v>
      </c>
      <c r="C35" s="4" t="s">
        <v>9</v>
      </c>
      <c r="D35" s="4" t="n">
        <v>4</v>
      </c>
      <c r="F35" s="4" t="n">
        <f aca="false">IF(AND((A34&gt;=$D$4),(A34&lt;=$D$5)),1,IF(AND((A34&gt;$D$3),(A34&lt;$D$4)),((A34-$D$3)/($D$4-$D$3)),IF(AND((A34&gt;$D$5),(A34&lt;$D$6)),((A34-$D$6)/($D$5-$D$6)),0)))</f>
        <v>0.157142857142857</v>
      </c>
      <c r="G35" s="4" t="n">
        <f aca="false">1/(1+ABS((A34-$D$22)/$D$20)^(2*$D$21))</f>
        <v>0.0427267406854035</v>
      </c>
      <c r="H35" s="4" t="n">
        <f aca="false">1/(1+EXP(-$D$35*(A34-$D$36)))</f>
        <v>1.03150728488962E-012</v>
      </c>
      <c r="J35" s="12" t="n">
        <f aca="false">MIN(F35,MAX(G35,H35))</f>
        <v>0.0427267406854035</v>
      </c>
      <c r="K35" s="12" t="n">
        <f aca="false">MAX(MIN(F35,G35),MIN(F35,H35))</f>
        <v>0.0427267406854035</v>
      </c>
      <c r="L35" s="12" t="n">
        <f aca="false">IF(ABS(J35-K35)&lt;0.0000001,1,0)</f>
        <v>1</v>
      </c>
      <c r="M35" s="4" t="n">
        <f aca="false">MAX(F35,MIN(G35,H35))</f>
        <v>0.157142857142857</v>
      </c>
      <c r="N35" s="4" t="n">
        <f aca="false">MIN(MAX(F35,G35),MAX(F35,H35))</f>
        <v>0.157142857142857</v>
      </c>
      <c r="O35" s="4" t="n">
        <f aca="false">IF(ABS(M35-N35)&lt;0.0000001,1,0)</f>
        <v>1</v>
      </c>
      <c r="AA35" s="12" t="n">
        <f aca="false">F35+(G35*H35)-F35*(G35*H35)</f>
        <v>0.157142857142894</v>
      </c>
      <c r="AB35" s="12" t="n">
        <f aca="false">(F35+G35-F35*G35)*(F35+H35-F35*H35)</f>
        <v>0.0303529907562551</v>
      </c>
      <c r="AC35" s="12" t="n">
        <f aca="false">IF(ABS(AA35-AB35)&lt;0.0000001,1,0)</f>
        <v>0</v>
      </c>
      <c r="AD35" s="12" t="n">
        <f aca="false">F35*(G35+H35-G35*H35)</f>
        <v>0.00671420210786143</v>
      </c>
      <c r="AE35" s="12" t="n">
        <f aca="false">(F35*G35) + (F35*H35) - (F35*G35)*(F35*H35)</f>
        <v>0.00671420210786727</v>
      </c>
      <c r="AF35" s="12" t="n">
        <f aca="false">IF(ABS(AD35-AE35)&lt;0.0000001,1,0)</f>
        <v>1</v>
      </c>
      <c r="AR35" s="0" t="n">
        <f aca="false">F35+(MAX(G35,H35))-F35*(MAX(G35,H35))</f>
        <v>0.193155395720554</v>
      </c>
      <c r="AS35" s="0" t="n">
        <f aca="false">MAX((F35+G35-F35*G35),(F35+H35-F35*H35))</f>
        <v>0.193155395720554</v>
      </c>
      <c r="AT35" s="0" t="n">
        <f aca="false">IF(ABS(AR35-AS35)&lt;0.0000001,1,0)</f>
        <v>1</v>
      </c>
      <c r="AU35" s="0" t="n">
        <f aca="false">F35+(MIN(G35,H35))-F35*(MIN(G35,H35))</f>
        <v>0.157142857143727</v>
      </c>
      <c r="AV35" s="0" t="n">
        <f aca="false">MIN((F35+G35-F35*G35),(F35+H35-F35*H35))</f>
        <v>0.157142857143727</v>
      </c>
      <c r="AW35" s="0" t="n">
        <f aca="false">IF(ABS(AU35-AV35)&lt;0.0000001,1,0)</f>
        <v>1</v>
      </c>
      <c r="AX35" s="0" t="n">
        <f aca="false">F35*(MAX(G35,H35))</f>
        <v>0.00671420210770626</v>
      </c>
      <c r="AY35" s="0" t="n">
        <f aca="false">MAX(F35*G35,F35*H35)</f>
        <v>0.00671420210770626</v>
      </c>
      <c r="AZ35" s="0" t="n">
        <f aca="false">IF(ABS(AX35-AY35)&lt;0.0000001,1,0)</f>
        <v>1</v>
      </c>
      <c r="BA35" s="0" t="n">
        <f aca="false">F35*(MIN(G35,H35))</f>
        <v>1.62094001911226E-013</v>
      </c>
      <c r="BB35" s="0" t="n">
        <f aca="false">MIN(F35*G35,F35*H35)</f>
        <v>1.62094001911226E-013</v>
      </c>
      <c r="BC35" s="0" t="n">
        <f aca="false">IF(ABS(BA35-BB35)&lt;0.0000001,1,0)</f>
        <v>1</v>
      </c>
      <c r="BO35" s="0" t="n">
        <f aca="false">1-MAX(F35,G35)</f>
        <v>0.842857142857143</v>
      </c>
      <c r="BP35" s="0" t="n">
        <f aca="false">MIN(1-F35,1-G35)</f>
        <v>0.842857142857143</v>
      </c>
      <c r="BQ35" s="0" t="n">
        <f aca="false">IF(ABS(BO35-BP35)&lt;0.0000001,1,0)</f>
        <v>1</v>
      </c>
      <c r="BR35" s="0" t="n">
        <f aca="false">1-MIN(F35,G35)</f>
        <v>0.957273259314597</v>
      </c>
      <c r="BS35" s="0" t="n">
        <f aca="false">MAX(1-F35,1-G35)</f>
        <v>0.957273259314597</v>
      </c>
      <c r="BT35" s="0" t="n">
        <f aca="false">IF(ABS(BR35-BS35)&lt;0.0000001,1,0)</f>
        <v>1</v>
      </c>
      <c r="BU35" s="0" t="n">
        <f aca="false">1-F35*G35</f>
        <v>0.993285797892294</v>
      </c>
      <c r="BV35" s="0" t="n">
        <f aca="false">(1-F35)+(1-G35)-(1-F35)*(1-G35)</f>
        <v>0.993285797892294</v>
      </c>
      <c r="BW35" s="0" t="n">
        <f aca="false">IF(ABS(BU35-BV35)&lt;0.0000001,1,0)</f>
        <v>1</v>
      </c>
      <c r="BX35" s="0" t="n">
        <f aca="false">1-(F35+G35-F35*G35)</f>
        <v>0.806844604279446</v>
      </c>
      <c r="BY35" s="0" t="n">
        <f aca="false">(1-F35)*(1-G35)</f>
        <v>0.806844604279446</v>
      </c>
      <c r="BZ35" s="0" t="n">
        <f aca="false">IF(ABS(BX35-BY35)&lt;0.0000001,1,0)</f>
        <v>1</v>
      </c>
    </row>
    <row r="36" customFormat="false" ht="14.25" hidden="false" customHeight="false" outlineLevel="0" collapsed="false">
      <c r="A36" s="4" t="n">
        <v>3.3</v>
      </c>
      <c r="C36" s="4" t="s">
        <v>11</v>
      </c>
      <c r="D36" s="4" t="n">
        <v>10</v>
      </c>
      <c r="F36" s="4" t="n">
        <f aca="false">IF(AND((A35&gt;=$D$4),(A35&lt;=$D$5)),1,IF(AND((A35&gt;$D$3),(A35&lt;$D$4)),((A35-$D$3)/($D$4-$D$3)),IF(AND((A35&gt;$D$5),(A35&lt;$D$6)),((A35-$D$6)/($D$5-$D$6)),0)))</f>
        <v>0.171428571428571</v>
      </c>
      <c r="G36" s="4" t="n">
        <f aca="false">1/(1+ABS((A35-$D$22)/$D$20)^(2*$D$21))</f>
        <v>0.0486834166194049</v>
      </c>
      <c r="H36" s="4" t="n">
        <f aca="false">1/(1+EXP(-$D$35*(A35-$D$36)))</f>
        <v>1.53882804339445E-012</v>
      </c>
      <c r="J36" s="12" t="n">
        <f aca="false">MIN(F36,MAX(G36,H36))</f>
        <v>0.0486834166194049</v>
      </c>
      <c r="K36" s="12" t="n">
        <f aca="false">MAX(MIN(F36,G36),MIN(F36,H36))</f>
        <v>0.0486834166194049</v>
      </c>
      <c r="L36" s="12" t="n">
        <f aca="false">IF(ABS(J36-K36)&lt;0.0000001,1,0)</f>
        <v>1</v>
      </c>
      <c r="M36" s="4" t="n">
        <f aca="false">MAX(F36,MIN(G36,H36))</f>
        <v>0.171428571428571</v>
      </c>
      <c r="N36" s="4" t="n">
        <f aca="false">MIN(MAX(F36,G36),MAX(F36,H36))</f>
        <v>0.171428571428571</v>
      </c>
      <c r="O36" s="4" t="n">
        <f aca="false">IF(ABS(M36-N36)&lt;0.0000001,1,0)</f>
        <v>1</v>
      </c>
      <c r="AA36" s="12" t="n">
        <f aca="false">F36+(G36*H36)-F36*(G36*H36)</f>
        <v>0.171428571428634</v>
      </c>
      <c r="AB36" s="12" t="n">
        <f aca="false">(F36+G36-F36*G36)*(F36+H36-F36*H36)</f>
        <v>0.0363027873404957</v>
      </c>
      <c r="AC36" s="12" t="n">
        <f aca="false">IF(ABS(AA36-AB36)&lt;0.0000001,1,0)</f>
        <v>0</v>
      </c>
      <c r="AD36" s="12" t="n">
        <f aca="false">F36*(G36+H36-G36*H36)</f>
        <v>0.00834572856357751</v>
      </c>
      <c r="AE36" s="12" t="n">
        <f aca="false">(F36*G36) + (F36*H36) - (F36*G36)*(F36*H36)</f>
        <v>0.00834572856358816</v>
      </c>
      <c r="AF36" s="12" t="n">
        <f aca="false">IF(ABS(AD36-AE36)&lt;0.0000001,1,0)</f>
        <v>1</v>
      </c>
      <c r="AR36" s="0" t="n">
        <f aca="false">F36+(MAX(G36,H36))-F36*(MAX(G36,H36))</f>
        <v>0.21176625948465</v>
      </c>
      <c r="AS36" s="0" t="n">
        <f aca="false">MAX((F36+G36-F36*G36),(F36+H36-F36*H36))</f>
        <v>0.21176625948465</v>
      </c>
      <c r="AT36" s="0" t="n">
        <f aca="false">IF(ABS(AR36-AS36)&lt;0.0000001,1,0)</f>
        <v>1</v>
      </c>
      <c r="AU36" s="0" t="n">
        <f aca="false">F36+(MIN(G36,H36))-F36*(MIN(G36,H36))</f>
        <v>0.171428571429847</v>
      </c>
      <c r="AV36" s="0" t="n">
        <f aca="false">MIN((F36+G36-F36*G36),(F36+H36-F36*H36))</f>
        <v>0.171428571429847</v>
      </c>
      <c r="AW36" s="0" t="n">
        <f aca="false">IF(ABS(AU36-AV36)&lt;0.0000001,1,0)</f>
        <v>1</v>
      </c>
      <c r="AX36" s="0" t="n">
        <f aca="false">F36*(MAX(G36,H36))</f>
        <v>0.00834572856332656</v>
      </c>
      <c r="AY36" s="0" t="n">
        <f aca="false">MAX(F36*G36,F36*H36)</f>
        <v>0.00834572856332656</v>
      </c>
      <c r="AZ36" s="0" t="n">
        <f aca="false">IF(ABS(AX36-AY36)&lt;0.0000001,1,0)</f>
        <v>1</v>
      </c>
      <c r="BA36" s="0" t="n">
        <f aca="false">F36*(MIN(G36,H36))</f>
        <v>2.63799093153333E-013</v>
      </c>
      <c r="BB36" s="0" t="n">
        <f aca="false">MIN(F36*G36,F36*H36)</f>
        <v>2.63799093153333E-013</v>
      </c>
      <c r="BC36" s="0" t="n">
        <f aca="false">IF(ABS(BA36-BB36)&lt;0.0000001,1,0)</f>
        <v>1</v>
      </c>
      <c r="BO36" s="0" t="n">
        <f aca="false">1-MAX(F36,G36)</f>
        <v>0.828571428571429</v>
      </c>
      <c r="BP36" s="0" t="n">
        <f aca="false">MIN(1-F36,1-G36)</f>
        <v>0.828571428571429</v>
      </c>
      <c r="BQ36" s="0" t="n">
        <f aca="false">IF(ABS(BO36-BP36)&lt;0.0000001,1,0)</f>
        <v>1</v>
      </c>
      <c r="BR36" s="0" t="n">
        <f aca="false">1-MIN(F36,G36)</f>
        <v>0.951316583380595</v>
      </c>
      <c r="BS36" s="0" t="n">
        <f aca="false">MAX(1-F36,1-G36)</f>
        <v>0.951316583380595</v>
      </c>
      <c r="BT36" s="0" t="n">
        <f aca="false">IF(ABS(BR36-BS36)&lt;0.0000001,1,0)</f>
        <v>1</v>
      </c>
      <c r="BU36" s="0" t="n">
        <f aca="false">1-F36*G36</f>
        <v>0.991654271436673</v>
      </c>
      <c r="BV36" s="0" t="n">
        <f aca="false">(1-F36)+(1-G36)-(1-F36)*(1-G36)</f>
        <v>0.991654271436673</v>
      </c>
      <c r="BW36" s="0" t="n">
        <f aca="false">IF(ABS(BU36-BV36)&lt;0.0000001,1,0)</f>
        <v>1</v>
      </c>
      <c r="BX36" s="0" t="n">
        <f aca="false">1-(F36+G36-F36*G36)</f>
        <v>0.78823374051535</v>
      </c>
      <c r="BY36" s="0" t="n">
        <f aca="false">(1-F36)*(1-G36)</f>
        <v>0.78823374051535</v>
      </c>
      <c r="BZ36" s="0" t="n">
        <f aca="false">IF(ABS(BX36-BY36)&lt;0.0000001,1,0)</f>
        <v>1</v>
      </c>
    </row>
    <row r="37" customFormat="false" ht="14.25" hidden="false" customHeight="false" outlineLevel="0" collapsed="false">
      <c r="A37" s="4" t="n">
        <v>3.4</v>
      </c>
      <c r="F37" s="4" t="n">
        <f aca="false">IF(AND((A36&gt;=$D$4),(A36&lt;=$D$5)),1,IF(AND((A36&gt;$D$3),(A36&lt;$D$4)),((A36-$D$3)/($D$4-$D$3)),IF(AND((A36&gt;$D$5),(A36&lt;$D$6)),((A36-$D$6)/($D$5-$D$6)),0)))</f>
        <v>0.185714285714286</v>
      </c>
      <c r="G37" s="4" t="n">
        <f aca="false">1/(1+ABS((A36-$D$22)/$D$20)^(2*$D$21))</f>
        <v>0.055547099935787</v>
      </c>
      <c r="H37" s="4" t="n">
        <f aca="false">1/(1+EXP(-$D$35*(A36-$D$36)))</f>
        <v>2.29566168055708E-012</v>
      </c>
      <c r="J37" s="12" t="n">
        <f aca="false">MIN(F37,MAX(G37,H37))</f>
        <v>0.055547099935787</v>
      </c>
      <c r="K37" s="12" t="n">
        <f aca="false">MAX(MIN(F37,G37),MIN(F37,H37))</f>
        <v>0.055547099935787</v>
      </c>
      <c r="L37" s="12" t="n">
        <f aca="false">IF(ABS(J37-K37)&lt;0.0000001,1,0)</f>
        <v>1</v>
      </c>
      <c r="M37" s="4" t="n">
        <f aca="false">MAX(F37,MIN(G37,H37))</f>
        <v>0.185714285714286</v>
      </c>
      <c r="N37" s="4" t="n">
        <f aca="false">MIN(MAX(F37,G37),MAX(F37,H37))</f>
        <v>0.185714285714286</v>
      </c>
      <c r="O37" s="4" t="n">
        <f aca="false">IF(ABS(M37-N37)&lt;0.0000001,1,0)</f>
        <v>1</v>
      </c>
      <c r="AA37" s="12" t="n">
        <f aca="false">F37+(G37*H37)-F37*(G37*H37)</f>
        <v>0.18571428571439</v>
      </c>
      <c r="AB37" s="12" t="n">
        <f aca="false">(F37+G37-F37*G37)*(F37+H37-F37*H37)</f>
        <v>0.0428898777662313</v>
      </c>
      <c r="AC37" s="12" t="n">
        <f aca="false">IF(ABS(AA37-AB37)&lt;0.0000001,1,0)</f>
        <v>0</v>
      </c>
      <c r="AD37" s="12" t="n">
        <f aca="false">F37*(G37+H37-G37*H37)</f>
        <v>0.0103158899884774</v>
      </c>
      <c r="AE37" s="12" t="n">
        <f aca="false">(F37*G37) + (F37*H37) - (F37*G37)*(F37*H37)</f>
        <v>0.0103158899884967</v>
      </c>
      <c r="AF37" s="12" t="n">
        <f aca="false">IF(ABS(AD37-AE37)&lt;0.0000001,1,0)</f>
        <v>1</v>
      </c>
      <c r="AR37" s="0" t="n">
        <f aca="false">F37+(MAX(G37,H37))-F37*(MAX(G37,H37))</f>
        <v>0.230945495661998</v>
      </c>
      <c r="AS37" s="0" t="n">
        <f aca="false">MAX((F37+G37-F37*G37),(F37+H37-F37*H37))</f>
        <v>0.230945495661998</v>
      </c>
      <c r="AT37" s="0" t="n">
        <f aca="false">IF(ABS(AR37-AS37)&lt;0.0000001,1,0)</f>
        <v>1</v>
      </c>
      <c r="AU37" s="0" t="n">
        <f aca="false">F37+(MIN(G37,H37))-F37*(MIN(G37,H37))</f>
        <v>0.185714285716155</v>
      </c>
      <c r="AV37" s="0" t="n">
        <f aca="false">MIN((F37+G37-F37*G37),(F37+H37-F37*H37))</f>
        <v>0.185714285716155</v>
      </c>
      <c r="AW37" s="0" t="n">
        <f aca="false">IF(ABS(AU37-AV37)&lt;0.0000001,1,0)</f>
        <v>1</v>
      </c>
      <c r="AX37" s="0" t="n">
        <f aca="false">F37*(MAX(G37,H37))</f>
        <v>0.0103158899880747</v>
      </c>
      <c r="AY37" s="0" t="n">
        <f aca="false">MAX(F37*G37,F37*H37)</f>
        <v>0.0103158899880747</v>
      </c>
      <c r="AZ37" s="0" t="n">
        <f aca="false">IF(ABS(AX37-AY37)&lt;0.0000001,1,0)</f>
        <v>1</v>
      </c>
      <c r="BA37" s="0" t="n">
        <f aca="false">F37*(MIN(G37,H37))</f>
        <v>4.26337169246316E-013</v>
      </c>
      <c r="BB37" s="0" t="n">
        <f aca="false">MIN(F37*G37,F37*H37)</f>
        <v>4.26337169246316E-013</v>
      </c>
      <c r="BC37" s="0" t="n">
        <f aca="false">IF(ABS(BA37-BB37)&lt;0.0000001,1,0)</f>
        <v>1</v>
      </c>
      <c r="BO37" s="0" t="n">
        <f aca="false">1-MAX(F37,G37)</f>
        <v>0.814285714285714</v>
      </c>
      <c r="BP37" s="0" t="n">
        <f aca="false">MIN(1-F37,1-G37)</f>
        <v>0.814285714285714</v>
      </c>
      <c r="BQ37" s="0" t="n">
        <f aca="false">IF(ABS(BO37-BP37)&lt;0.0000001,1,0)</f>
        <v>1</v>
      </c>
      <c r="BR37" s="0" t="n">
        <f aca="false">1-MIN(F37,G37)</f>
        <v>0.944452900064213</v>
      </c>
      <c r="BS37" s="0" t="n">
        <f aca="false">MAX(1-F37,1-G37)</f>
        <v>0.944452900064213</v>
      </c>
      <c r="BT37" s="0" t="n">
        <f aca="false">IF(ABS(BR37-BS37)&lt;0.0000001,1,0)</f>
        <v>1</v>
      </c>
      <c r="BU37" s="0" t="n">
        <f aca="false">1-F37*G37</f>
        <v>0.989684110011925</v>
      </c>
      <c r="BV37" s="0" t="n">
        <f aca="false">(1-F37)+(1-G37)-(1-F37)*(1-G37)</f>
        <v>0.989684110011925</v>
      </c>
      <c r="BW37" s="0" t="n">
        <f aca="false">IF(ABS(BU37-BV37)&lt;0.0000001,1,0)</f>
        <v>1</v>
      </c>
      <c r="BX37" s="0" t="n">
        <f aca="false">1-(F37+G37-F37*G37)</f>
        <v>0.769054504338002</v>
      </c>
      <c r="BY37" s="0" t="n">
        <f aca="false">(1-F37)*(1-G37)</f>
        <v>0.769054504338002</v>
      </c>
      <c r="BZ37" s="0" t="n">
        <f aca="false">IF(ABS(BX37-BY37)&lt;0.0000001,1,0)</f>
        <v>1</v>
      </c>
    </row>
    <row r="38" customFormat="false" ht="14.25" hidden="false" customHeight="false" outlineLevel="0" collapsed="false">
      <c r="A38" s="4" t="n">
        <v>3.5</v>
      </c>
      <c r="F38" s="4" t="n">
        <f aca="false">IF(AND((A37&gt;=$D$4),(A37&lt;=$D$5)),1,IF(AND((A37&gt;$D$3),(A37&lt;$D$4)),((A37-$D$3)/($D$4-$D$3)),IF(AND((A37&gt;$D$5),(A37&lt;$D$6)),((A37-$D$6)/($D$5-$D$6)),0)))</f>
        <v>0.2</v>
      </c>
      <c r="G38" s="4" t="n">
        <f aca="false">1/(1+ABS((A37-$D$22)/$D$20)^(2*$D$21))</f>
        <v>0.0634602706620143</v>
      </c>
      <c r="H38" s="4" t="n">
        <f aca="false">1/(1+EXP(-$D$35*(A37-$D$36)))</f>
        <v>3.42472479247986E-012</v>
      </c>
      <c r="J38" s="12" t="n">
        <f aca="false">MIN(F38,MAX(G38,H38))</f>
        <v>0.0634602706620143</v>
      </c>
      <c r="K38" s="12" t="n">
        <f aca="false">MAX(MIN(F38,G38),MIN(F38,H38))</f>
        <v>0.0634602706620143</v>
      </c>
      <c r="L38" s="12" t="n">
        <f aca="false">IF(ABS(J38-K38)&lt;0.0000001,1,0)</f>
        <v>1</v>
      </c>
      <c r="M38" s="4" t="n">
        <f aca="false">MAX(F38,MIN(G38,H38))</f>
        <v>0.2</v>
      </c>
      <c r="N38" s="4" t="n">
        <f aca="false">MIN(MAX(F38,G38),MAX(F38,H38))</f>
        <v>0.2</v>
      </c>
      <c r="O38" s="4" t="n">
        <f aca="false">IF(ABS(M38-N38)&lt;0.0000001,1,0)</f>
        <v>1</v>
      </c>
      <c r="AA38" s="12" t="n">
        <f aca="false">F38+(G38*H38)-F38*(G38*H38)</f>
        <v>0.200000000000174</v>
      </c>
      <c r="AB38" s="12" t="n">
        <f aca="false">(F38+G38-F38*G38)*(F38+H38-F38*H38)</f>
        <v>0.0501536433066093</v>
      </c>
      <c r="AC38" s="12" t="n">
        <f aca="false">IF(ABS(AA38-AB38)&lt;0.0000001,1,0)</f>
        <v>0</v>
      </c>
      <c r="AD38" s="12" t="n">
        <f aca="false">F38*(G38+H38-G38*H38)</f>
        <v>0.0126920541330443</v>
      </c>
      <c r="AE38" s="12" t="n">
        <f aca="false">(F38*G38) + (F38*H38) - (F38*G38)*(F38*H38)</f>
        <v>0.0126920541330791</v>
      </c>
      <c r="AF38" s="12" t="n">
        <f aca="false">IF(ABS(AD38-AE38)&lt;0.0000001,1,0)</f>
        <v>1</v>
      </c>
      <c r="AR38" s="0" t="n">
        <f aca="false">F38+(MAX(G38,H38))-F38*(MAX(G38,H38))</f>
        <v>0.250768216529611</v>
      </c>
      <c r="AS38" s="0" t="n">
        <f aca="false">MAX((F38+G38-F38*G38),(F38+H38-F38*H38))</f>
        <v>0.250768216529611</v>
      </c>
      <c r="AT38" s="0" t="n">
        <f aca="false">IF(ABS(AR38-AS38)&lt;0.0000001,1,0)</f>
        <v>1</v>
      </c>
      <c r="AU38" s="0" t="n">
        <f aca="false">F38+(MIN(G38,H38))-F38*(MIN(G38,H38))</f>
        <v>0.20000000000274</v>
      </c>
      <c r="AV38" s="0" t="n">
        <f aca="false">MIN((F38+G38-F38*G38),(F38+H38-F38*H38))</f>
        <v>0.20000000000274</v>
      </c>
      <c r="AW38" s="0" t="n">
        <f aca="false">IF(ABS(AU38-AV38)&lt;0.0000001,1,0)</f>
        <v>1</v>
      </c>
      <c r="AX38" s="0" t="n">
        <f aca="false">F38*(MAX(G38,H38))</f>
        <v>0.0126920541324029</v>
      </c>
      <c r="AY38" s="0" t="n">
        <f aca="false">MAX(F38*G38,F38*H38)</f>
        <v>0.0126920541324029</v>
      </c>
      <c r="AZ38" s="0" t="n">
        <f aca="false">IF(ABS(AX38-AY38)&lt;0.0000001,1,0)</f>
        <v>1</v>
      </c>
      <c r="BA38" s="0" t="n">
        <f aca="false">F38*(MIN(G38,H38))</f>
        <v>6.84944958495973E-013</v>
      </c>
      <c r="BB38" s="0" t="n">
        <f aca="false">MIN(F38*G38,F38*H38)</f>
        <v>6.84944958495973E-013</v>
      </c>
      <c r="BC38" s="0" t="n">
        <f aca="false">IF(ABS(BA38-BB38)&lt;0.0000001,1,0)</f>
        <v>1</v>
      </c>
      <c r="BO38" s="0" t="n">
        <f aca="false">1-MAX(F38,G38)</f>
        <v>0.8</v>
      </c>
      <c r="BP38" s="0" t="n">
        <f aca="false">MIN(1-F38,1-G38)</f>
        <v>0.8</v>
      </c>
      <c r="BQ38" s="0" t="n">
        <f aca="false">IF(ABS(BO38-BP38)&lt;0.0000001,1,0)</f>
        <v>1</v>
      </c>
      <c r="BR38" s="0" t="n">
        <f aca="false">1-MIN(F38,G38)</f>
        <v>0.936539729337986</v>
      </c>
      <c r="BS38" s="0" t="n">
        <f aca="false">MAX(1-F38,1-G38)</f>
        <v>0.936539729337986</v>
      </c>
      <c r="BT38" s="0" t="n">
        <f aca="false">IF(ABS(BR38-BS38)&lt;0.0000001,1,0)</f>
        <v>1</v>
      </c>
      <c r="BU38" s="0" t="n">
        <f aca="false">1-F38*G38</f>
        <v>0.987307945867597</v>
      </c>
      <c r="BV38" s="0" t="n">
        <f aca="false">(1-F38)+(1-G38)-(1-F38)*(1-G38)</f>
        <v>0.987307945867597</v>
      </c>
      <c r="BW38" s="0" t="n">
        <f aca="false">IF(ABS(BU38-BV38)&lt;0.0000001,1,0)</f>
        <v>1</v>
      </c>
      <c r="BX38" s="0" t="n">
        <f aca="false">1-(F38+G38-F38*G38)</f>
        <v>0.749231783470389</v>
      </c>
      <c r="BY38" s="0" t="n">
        <f aca="false">(1-F38)*(1-G38)</f>
        <v>0.749231783470389</v>
      </c>
      <c r="BZ38" s="0" t="n">
        <f aca="false">IF(ABS(BX38-BY38)&lt;0.0000001,1,0)</f>
        <v>1</v>
      </c>
    </row>
    <row r="39" customFormat="false" ht="14.25" hidden="false" customHeight="false" outlineLevel="0" collapsed="false">
      <c r="A39" s="4" t="n">
        <v>3.6</v>
      </c>
      <c r="F39" s="4" t="n">
        <f aca="false">IF(AND((A38&gt;=$D$4),(A38&lt;=$D$5)),1,IF(AND((A38&gt;$D$3),(A38&lt;$D$4)),((A38-$D$3)/($D$4-$D$3)),IF(AND((A38&gt;$D$5),(A38&lt;$D$6)),((A38-$D$6)/($D$5-$D$6)),0)))</f>
        <v>0.214285714285714</v>
      </c>
      <c r="G39" s="4" t="n">
        <f aca="false">1/(1+ABS((A38-$D$22)/$D$20)^(2*$D$21))</f>
        <v>0.0725858756713366</v>
      </c>
      <c r="H39" s="4" t="n">
        <f aca="false">1/(1+EXP(-$D$35*(A38-$D$36)))</f>
        <v>5.10908902803722E-012</v>
      </c>
      <c r="J39" s="12" t="n">
        <f aca="false">MIN(F39,MAX(G39,H39))</f>
        <v>0.0725858756713366</v>
      </c>
      <c r="K39" s="12" t="n">
        <f aca="false">MAX(MIN(F39,G39),MIN(F39,H39))</f>
        <v>0.0725858756713366</v>
      </c>
      <c r="L39" s="12" t="n">
        <f aca="false">IF(ABS(J39-K39)&lt;0.0000001,1,0)</f>
        <v>1</v>
      </c>
      <c r="M39" s="4" t="n">
        <f aca="false">MAX(F39,MIN(G39,H39))</f>
        <v>0.214285714285714</v>
      </c>
      <c r="N39" s="4" t="n">
        <f aca="false">MIN(MAX(F39,G39),MAX(F39,H39))</f>
        <v>0.214285714285714</v>
      </c>
      <c r="O39" s="4" t="n">
        <f aca="false">IF(ABS(M39-N39)&lt;0.0000001,1,0)</f>
        <v>1</v>
      </c>
      <c r="AA39" s="12" t="n">
        <f aca="false">F39+(G39*H39)-F39*(G39*H39)</f>
        <v>0.214285714286006</v>
      </c>
      <c r="AB39" s="12" t="n">
        <f aca="false">(F39+G39-F39*G39)*(F39+H39-F39*H39)</f>
        <v>0.0581394586600387</v>
      </c>
      <c r="AC39" s="12" t="n">
        <f aca="false">IF(ABS(AA39-AB39)&lt;0.0000001,1,0)</f>
        <v>0</v>
      </c>
      <c r="AD39" s="12" t="n">
        <f aca="false">F39*(G39+H39-G39*H39)</f>
        <v>0.0155541162163018</v>
      </c>
      <c r="AE39" s="12" t="n">
        <f aca="false">(F39*G39) + (F39*H39) - (F39*G39)*(F39*H39)</f>
        <v>0.0155541162163642</v>
      </c>
      <c r="AF39" s="12" t="n">
        <f aca="false">IF(ABS(AD39-AE39)&lt;0.0000001,1,0)</f>
        <v>1</v>
      </c>
      <c r="AR39" s="0" t="n">
        <f aca="false">F39+(MAX(G39,H39))-F39*(MAX(G39,H39))</f>
        <v>0.271317473741764</v>
      </c>
      <c r="AS39" s="0" t="n">
        <f aca="false">MAX((F39+G39-F39*G39),(F39+H39-F39*H39))</f>
        <v>0.271317473741764</v>
      </c>
      <c r="AT39" s="0" t="n">
        <f aca="false">IF(ABS(AR39-AS39)&lt;0.0000001,1,0)</f>
        <v>1</v>
      </c>
      <c r="AU39" s="0" t="n">
        <f aca="false">F39+(MIN(G39,H39))-F39*(MIN(G39,H39))</f>
        <v>0.214285714289729</v>
      </c>
      <c r="AV39" s="0" t="n">
        <f aca="false">MIN((F39+G39-F39*G39),(F39+H39-F39*H39))</f>
        <v>0.214285714289729</v>
      </c>
      <c r="AW39" s="0" t="n">
        <f aca="false">IF(ABS(AU39-AV39)&lt;0.0000001,1,0)</f>
        <v>1</v>
      </c>
      <c r="AX39" s="0" t="n">
        <f aca="false">F39*(MAX(G39,H39))</f>
        <v>0.0155541162152864</v>
      </c>
      <c r="AY39" s="0" t="n">
        <f aca="false">MAX(F39*G39,F39*H39)</f>
        <v>0.0155541162152864</v>
      </c>
      <c r="AZ39" s="0" t="n">
        <f aca="false">IF(ABS(AX39-AY39)&lt;0.0000001,1,0)</f>
        <v>1</v>
      </c>
      <c r="BA39" s="0" t="n">
        <f aca="false">F39*(MIN(G39,H39))</f>
        <v>1.09480479172226E-012</v>
      </c>
      <c r="BB39" s="0" t="n">
        <f aca="false">MIN(F39*G39,F39*H39)</f>
        <v>1.09480479172226E-012</v>
      </c>
      <c r="BC39" s="0" t="n">
        <f aca="false">IF(ABS(BA39-BB39)&lt;0.0000001,1,0)</f>
        <v>1</v>
      </c>
      <c r="BO39" s="0" t="n">
        <f aca="false">1-MAX(F39,G39)</f>
        <v>0.785714285714286</v>
      </c>
      <c r="BP39" s="0" t="n">
        <f aca="false">MIN(1-F39,1-G39)</f>
        <v>0.785714285714286</v>
      </c>
      <c r="BQ39" s="0" t="n">
        <f aca="false">IF(ABS(BO39-BP39)&lt;0.0000001,1,0)</f>
        <v>1</v>
      </c>
      <c r="BR39" s="0" t="n">
        <f aca="false">1-MIN(F39,G39)</f>
        <v>0.927414124328663</v>
      </c>
      <c r="BS39" s="0" t="n">
        <f aca="false">MAX(1-F39,1-G39)</f>
        <v>0.927414124328663</v>
      </c>
      <c r="BT39" s="0" t="n">
        <f aca="false">IF(ABS(BR39-BS39)&lt;0.0000001,1,0)</f>
        <v>1</v>
      </c>
      <c r="BU39" s="0" t="n">
        <f aca="false">1-F39*G39</f>
        <v>0.984445883784714</v>
      </c>
      <c r="BV39" s="0" t="n">
        <f aca="false">(1-F39)+(1-G39)-(1-F39)*(1-G39)</f>
        <v>0.984445883784714</v>
      </c>
      <c r="BW39" s="0" t="n">
        <f aca="false">IF(ABS(BU39-BV39)&lt;0.0000001,1,0)</f>
        <v>1</v>
      </c>
      <c r="BX39" s="0" t="n">
        <f aca="false">1-(F39+G39-F39*G39)</f>
        <v>0.728682526258236</v>
      </c>
      <c r="BY39" s="0" t="n">
        <f aca="false">(1-F39)*(1-G39)</f>
        <v>0.728682526258236</v>
      </c>
      <c r="BZ39" s="0" t="n">
        <f aca="false">IF(ABS(BX39-BY39)&lt;0.0000001,1,0)</f>
        <v>1</v>
      </c>
    </row>
    <row r="40" customFormat="false" ht="14.25" hidden="false" customHeight="false" outlineLevel="0" collapsed="false">
      <c r="A40" s="4" t="n">
        <v>3.7</v>
      </c>
      <c r="F40" s="4" t="n">
        <f aca="false">IF(AND((A39&gt;=$D$4),(A39&lt;=$D$5)),1,IF(AND((A39&gt;$D$3),(A39&lt;$D$4)),((A39-$D$3)/($D$4-$D$3)),IF(AND((A39&gt;$D$5),(A39&lt;$D$6)),((A39-$D$6)/($D$5-$D$6)),0)))</f>
        <v>0.228571428571429</v>
      </c>
      <c r="G40" s="4" t="n">
        <f aca="false">1/(1+ABS((A39-$D$22)/$D$20)^(2*$D$21))</f>
        <v>0.0831089131661212</v>
      </c>
      <c r="H40" s="4" t="n">
        <f aca="false">1/(1+EXP(-$D$35*(A39-$D$36)))</f>
        <v>7.6218651944548E-012</v>
      </c>
      <c r="J40" s="12" t="n">
        <f aca="false">MIN(F40,MAX(G40,H40))</f>
        <v>0.0831089131661212</v>
      </c>
      <c r="K40" s="12" t="n">
        <f aca="false">MAX(MIN(F40,G40),MIN(F40,H40))</f>
        <v>0.0831089131661212</v>
      </c>
      <c r="L40" s="12" t="n">
        <f aca="false">IF(ABS(J40-K40)&lt;0.0000001,1,0)</f>
        <v>1</v>
      </c>
      <c r="M40" s="4" t="n">
        <f aca="false">MAX(F40,MIN(G40,H40))</f>
        <v>0.228571428571429</v>
      </c>
      <c r="N40" s="4" t="n">
        <f aca="false">MIN(MAX(F40,G40),MAX(F40,H40))</f>
        <v>0.228571428571429</v>
      </c>
      <c r="O40" s="4" t="n">
        <f aca="false">IF(ABS(M40-N40)&lt;0.0000001,1,0)</f>
        <v>1</v>
      </c>
      <c r="AA40" s="12" t="n">
        <f aca="false">F40+(G40*H40)-F40*(G40*H40)</f>
        <v>0.228571428571917</v>
      </c>
      <c r="AB40" s="12" t="n">
        <f aca="false">(F40+G40-F40*G40)*(F40+H40-F40*H40)</f>
        <v>0.0668992042824411</v>
      </c>
      <c r="AC40" s="12" t="n">
        <f aca="false">IF(ABS(AA40-AB40)&lt;0.0000001,1,0)</f>
        <v>0</v>
      </c>
      <c r="AD40" s="12" t="n">
        <f aca="false">F40*(G40+H40-G40*H40)</f>
        <v>0.0189963230109965</v>
      </c>
      <c r="AE40" s="12" t="n">
        <f aca="false">(F40*G40) + (F40*H40) - (F40*G40)*(F40*H40)</f>
        <v>0.0189963230111082</v>
      </c>
      <c r="AF40" s="12" t="n">
        <f aca="false">IF(ABS(AD40-AE40)&lt;0.0000001,1,0)</f>
        <v>1</v>
      </c>
      <c r="AR40" s="0" t="n">
        <f aca="false">F40+(MAX(G40,H40))-F40*(MAX(G40,H40))</f>
        <v>0.292684018728151</v>
      </c>
      <c r="AS40" s="0" t="n">
        <f aca="false">MAX((F40+G40-F40*G40),(F40+H40-F40*H40))</f>
        <v>0.292684018728151</v>
      </c>
      <c r="AT40" s="0" t="n">
        <f aca="false">IF(ABS(AR40-AS40)&lt;0.0000001,1,0)</f>
        <v>1</v>
      </c>
      <c r="AU40" s="0" t="n">
        <f aca="false">F40+(MIN(G40,H40))-F40*(MIN(G40,H40))</f>
        <v>0.228571428577308</v>
      </c>
      <c r="AV40" s="0" t="n">
        <f aca="false">MIN((F40+G40-F40*G40),(F40+H40-F40*H40))</f>
        <v>0.228571428577308</v>
      </c>
      <c r="AW40" s="0" t="n">
        <f aca="false">IF(ABS(AU40-AV40)&lt;0.0000001,1,0)</f>
        <v>1</v>
      </c>
      <c r="AX40" s="0" t="n">
        <f aca="false">F40*(MAX(G40,H40))</f>
        <v>0.0189963230093991</v>
      </c>
      <c r="AY40" s="0" t="n">
        <f aca="false">MAX(F40*G40,F40*H40)</f>
        <v>0.0189963230093991</v>
      </c>
      <c r="AZ40" s="0" t="n">
        <f aca="false">IF(ABS(AX40-AY40)&lt;0.0000001,1,0)</f>
        <v>1</v>
      </c>
      <c r="BA40" s="0" t="n">
        <f aca="false">F40*(MIN(G40,H40))</f>
        <v>1.74214061587538E-012</v>
      </c>
      <c r="BB40" s="0" t="n">
        <f aca="false">MIN(F40*G40,F40*H40)</f>
        <v>1.74214061587538E-012</v>
      </c>
      <c r="BC40" s="0" t="n">
        <f aca="false">IF(ABS(BA40-BB40)&lt;0.0000001,1,0)</f>
        <v>1</v>
      </c>
      <c r="BO40" s="0" t="n">
        <f aca="false">1-MAX(F40,G40)</f>
        <v>0.771428571428571</v>
      </c>
      <c r="BP40" s="0" t="n">
        <f aca="false">MIN(1-F40,1-G40)</f>
        <v>0.771428571428571</v>
      </c>
      <c r="BQ40" s="0" t="n">
        <f aca="false">IF(ABS(BO40-BP40)&lt;0.0000001,1,0)</f>
        <v>1</v>
      </c>
      <c r="BR40" s="0" t="n">
        <f aca="false">1-MIN(F40,G40)</f>
        <v>0.916891086833879</v>
      </c>
      <c r="BS40" s="0" t="n">
        <f aca="false">MAX(1-F40,1-G40)</f>
        <v>0.916891086833879</v>
      </c>
      <c r="BT40" s="0" t="n">
        <f aca="false">IF(ABS(BR40-BS40)&lt;0.0000001,1,0)</f>
        <v>1</v>
      </c>
      <c r="BU40" s="0" t="n">
        <f aca="false">1-F40*G40</f>
        <v>0.981003676990601</v>
      </c>
      <c r="BV40" s="0" t="n">
        <f aca="false">(1-F40)+(1-G40)-(1-F40)*(1-G40)</f>
        <v>0.981003676990601</v>
      </c>
      <c r="BW40" s="0" t="n">
        <f aca="false">IF(ABS(BU40-BV40)&lt;0.0000001,1,0)</f>
        <v>1</v>
      </c>
      <c r="BX40" s="0" t="n">
        <f aca="false">1-(F40+G40-F40*G40)</f>
        <v>0.707315981271849</v>
      </c>
      <c r="BY40" s="0" t="n">
        <f aca="false">(1-F40)*(1-G40)</f>
        <v>0.707315981271849</v>
      </c>
      <c r="BZ40" s="0" t="n">
        <f aca="false">IF(ABS(BX40-BY40)&lt;0.0000001,1,0)</f>
        <v>1</v>
      </c>
    </row>
    <row r="41" customFormat="false" ht="14.25" hidden="false" customHeight="false" outlineLevel="0" collapsed="false">
      <c r="A41" s="16" t="n">
        <v>3.8</v>
      </c>
      <c r="F41" s="4" t="n">
        <f aca="false">IF(AND((A40&gt;=$D$4),(A40&lt;=$D$5)),1,IF(AND((A40&gt;$D$3),(A40&lt;$D$4)),((A40-$D$3)/($D$4-$D$3)),IF(AND((A40&gt;$D$5),(A40&lt;$D$6)),((A40-$D$6)/($D$5-$D$6)),0)))</f>
        <v>0.242857142857143</v>
      </c>
      <c r="G41" s="4" t="n">
        <f aca="false">1/(1+ABS((A40-$D$22)/$D$20)^(2*$D$21))</f>
        <v>0.095237416505199</v>
      </c>
      <c r="H41" s="4" t="n">
        <f aca="false">1/(1+EXP(-$D$35*(A40-$D$36)))</f>
        <v>1.13704867391375E-011</v>
      </c>
      <c r="J41" s="12" t="n">
        <f aca="false">MIN(F41,MAX(G41,H41))</f>
        <v>0.095237416505199</v>
      </c>
      <c r="K41" s="12" t="n">
        <f aca="false">MAX(MIN(F41,G41),MIN(F41,H41))</f>
        <v>0.095237416505199</v>
      </c>
      <c r="L41" s="12" t="n">
        <f aca="false">IF(ABS(J41-K41)&lt;0.0000001,1,0)</f>
        <v>1</v>
      </c>
      <c r="M41" s="4" t="n">
        <f aca="false">MAX(F41,MIN(G41,H41))</f>
        <v>0.242857142857143</v>
      </c>
      <c r="N41" s="4" t="n">
        <f aca="false">MIN(MAX(F41,G41),MAX(F41,H41))</f>
        <v>0.242857142857143</v>
      </c>
      <c r="O41" s="4" t="n">
        <f aca="false">IF(ABS(M41-N41)&lt;0.0000001,1,0)</f>
        <v>1</v>
      </c>
      <c r="AA41" s="12" t="n">
        <f aca="false">F41+(G41*H41)-F41*(G41*H41)</f>
        <v>0.242857142857963</v>
      </c>
      <c r="AB41" s="12" t="n">
        <f aca="false">(F41+G41-F41*G41)*(F41+H41-F41*H41)</f>
        <v>0.0764916147519329</v>
      </c>
      <c r="AC41" s="12" t="n">
        <f aca="false">IF(ABS(AA41-AB41)&lt;0.0000001,1,0)</f>
        <v>0</v>
      </c>
      <c r="AD41" s="12" t="n">
        <f aca="false">F41*(G41+H41-G41*H41)</f>
        <v>0.0231290868680467</v>
      </c>
      <c r="AE41" s="12" t="n">
        <f aca="false">(F41*G41) + (F41*H41) - (F41*G41)*(F41*H41)</f>
        <v>0.0231290868682459</v>
      </c>
      <c r="AF41" s="12" t="n">
        <f aca="false">IF(ABS(AD41-AE41)&lt;0.0000001,1,0)</f>
        <v>1</v>
      </c>
      <c r="AR41" s="0" t="n">
        <f aca="false">F41+(MAX(G41,H41))-F41*(MAX(G41,H41))</f>
        <v>0.314965472496794</v>
      </c>
      <c r="AS41" s="0" t="n">
        <f aca="false">MAX((F41+G41-F41*G41),(F41+H41-F41*H41))</f>
        <v>0.314965472496794</v>
      </c>
      <c r="AT41" s="0" t="n">
        <f aca="false">IF(ABS(AR41-AS41)&lt;0.0000001,1,0)</f>
        <v>1</v>
      </c>
      <c r="AU41" s="0" t="n">
        <f aca="false">F41+(MIN(G41,H41))-F41*(MIN(G41,H41))</f>
        <v>0.242857142865752</v>
      </c>
      <c r="AV41" s="0" t="n">
        <f aca="false">MIN((F41+G41-F41*G41),(F41+H41-F41*H41))</f>
        <v>0.242857142865752</v>
      </c>
      <c r="AW41" s="0" t="n">
        <f aca="false">IF(ABS(AU41-AV41)&lt;0.0000001,1,0)</f>
        <v>1</v>
      </c>
      <c r="AX41" s="0" t="n">
        <f aca="false">F41*(MAX(G41,H41))</f>
        <v>0.0231290868655483</v>
      </c>
      <c r="AY41" s="0" t="n">
        <f aca="false">MAX(F41*G41,F41*H41)</f>
        <v>0.0231290868655483</v>
      </c>
      <c r="AZ41" s="0" t="n">
        <f aca="false">IF(ABS(AX41-AY41)&lt;0.0000001,1,0)</f>
        <v>1</v>
      </c>
      <c r="BA41" s="0" t="n">
        <f aca="false">F41*(MIN(G41,H41))</f>
        <v>2.76140392236195E-012</v>
      </c>
      <c r="BB41" s="0" t="n">
        <f aca="false">MIN(F41*G41,F41*H41)</f>
        <v>2.76140392236195E-012</v>
      </c>
      <c r="BC41" s="0" t="n">
        <f aca="false">IF(ABS(BA41-BB41)&lt;0.0000001,1,0)</f>
        <v>1</v>
      </c>
      <c r="BO41" s="0" t="n">
        <f aca="false">1-MAX(F41,G41)</f>
        <v>0.757142857142857</v>
      </c>
      <c r="BP41" s="0" t="n">
        <f aca="false">MIN(1-F41,1-G41)</f>
        <v>0.757142857142857</v>
      </c>
      <c r="BQ41" s="0" t="n">
        <f aca="false">IF(ABS(BO41-BP41)&lt;0.0000001,1,0)</f>
        <v>1</v>
      </c>
      <c r="BR41" s="0" t="n">
        <f aca="false">1-MIN(F41,G41)</f>
        <v>0.904762583494801</v>
      </c>
      <c r="BS41" s="0" t="n">
        <f aca="false">MAX(1-F41,1-G41)</f>
        <v>0.904762583494801</v>
      </c>
      <c r="BT41" s="0" t="n">
        <f aca="false">IF(ABS(BR41-BS41)&lt;0.0000001,1,0)</f>
        <v>1</v>
      </c>
      <c r="BU41" s="0" t="n">
        <f aca="false">1-F41*G41</f>
        <v>0.976870913134452</v>
      </c>
      <c r="BV41" s="0" t="n">
        <f aca="false">(1-F41)+(1-G41)-(1-F41)*(1-G41)</f>
        <v>0.976870913134452</v>
      </c>
      <c r="BW41" s="0" t="n">
        <f aca="false">IF(ABS(BU41-BV41)&lt;0.0000001,1,0)</f>
        <v>1</v>
      </c>
      <c r="BX41" s="0" t="n">
        <f aca="false">1-(F41+G41-F41*G41)</f>
        <v>0.685034527503207</v>
      </c>
      <c r="BY41" s="0" t="n">
        <f aca="false">(1-F41)*(1-G41)</f>
        <v>0.685034527503207</v>
      </c>
      <c r="BZ41" s="0" t="n">
        <f aca="false">IF(ABS(BX41-BY41)&lt;0.0000001,1,0)</f>
        <v>1</v>
      </c>
    </row>
    <row r="42" customFormat="false" ht="14.25" hidden="false" customHeight="false" outlineLevel="0" collapsed="false">
      <c r="A42" s="16" t="n">
        <v>3.9</v>
      </c>
      <c r="F42" s="4" t="n">
        <f aca="false">IF(AND((A41&gt;=$D$4),(A41&lt;=$D$5)),1,IF(AND((A41&gt;$D$3),(A41&lt;$D$4)),((A41-$D$3)/($D$4-$D$3)),IF(AND((A41&gt;$D$5),(A41&lt;$D$6)),((A41-$D$6)/($D$5-$D$6)),0)))</f>
        <v>0.257142857142857</v>
      </c>
      <c r="G42" s="4" t="n">
        <f aca="false">1/(1+ABS((A41-$D$22)/$D$20)^(2*$D$21))</f>
        <v>0.109202408204453</v>
      </c>
      <c r="H42" s="4" t="n">
        <f aca="false">1/(1+EXP(-$D$35*(A41-$D$36)))</f>
        <v>1.69627729415529E-011</v>
      </c>
      <c r="J42" s="12" t="n">
        <f aca="false">MIN(F42,MAX(G42,H42))</f>
        <v>0.109202408204453</v>
      </c>
      <c r="K42" s="12" t="n">
        <f aca="false">MAX(MIN(F42,G42),MIN(F42,H42))</f>
        <v>0.109202408204453</v>
      </c>
      <c r="L42" s="12" t="n">
        <f aca="false">IF(ABS(J42-K42)&lt;0.0000001,1,0)</f>
        <v>1</v>
      </c>
      <c r="M42" s="4" t="n">
        <f aca="false">MAX(F42,MIN(G42,H42))</f>
        <v>0.257142857142857</v>
      </c>
      <c r="N42" s="4" t="n">
        <f aca="false">MIN(MAX(F42,G42),MAX(F42,H42))</f>
        <v>0.257142857142857</v>
      </c>
      <c r="O42" s="4" t="n">
        <f aca="false">IF(ABS(M42-N42)&lt;0.0000001,1,0)</f>
        <v>1</v>
      </c>
      <c r="AA42" s="12" t="n">
        <f aca="false">F42+(G42*H42)-F42*(G42*H42)</f>
        <v>0.257142857144233</v>
      </c>
      <c r="AB42" s="12" t="n">
        <f aca="false">(F42+G42-F42*G42)*(F42+H42-F42*H42)</f>
        <v>0.0869823375714804</v>
      </c>
      <c r="AC42" s="12" t="n">
        <f aca="false">IF(ABS(AA42-AB42)&lt;0.0000001,1,0)</f>
        <v>0</v>
      </c>
      <c r="AD42" s="12" t="n">
        <f aca="false">F42*(G42+H42-G42*H42)</f>
        <v>0.0280806192564591</v>
      </c>
      <c r="AE42" s="12" t="n">
        <f aca="false">(F42*G42) + (F42*H42) - (F42*G42)*(F42*H42)</f>
        <v>0.028080619256813</v>
      </c>
      <c r="AF42" s="12" t="n">
        <f aca="false">IF(ABS(AD42-AE42)&lt;0.0000001,1,0)</f>
        <v>1</v>
      </c>
      <c r="AR42" s="0" t="n">
        <f aca="false">F42+(MAX(G42,H42))-F42*(MAX(G42,H42))</f>
        <v>0.338264646094736</v>
      </c>
      <c r="AS42" s="0" t="n">
        <f aca="false">MAX((F42+G42-F42*G42),(F42+H42-F42*H42))</f>
        <v>0.338264646094736</v>
      </c>
      <c r="AT42" s="0" t="n">
        <f aca="false">IF(ABS(AR42-AS42)&lt;0.0000001,1,0)</f>
        <v>1</v>
      </c>
      <c r="AU42" s="0" t="n">
        <f aca="false">F42+(MIN(G42,H42))-F42*(MIN(G42,H42))</f>
        <v>0.257142857155458</v>
      </c>
      <c r="AV42" s="0" t="n">
        <f aca="false">MIN((F42+G42-F42*G42),(F42+H42-F42*H42))</f>
        <v>0.257142857155458</v>
      </c>
      <c r="AW42" s="0" t="n">
        <f aca="false">IF(ABS(AU42-AV42)&lt;0.0000001,1,0)</f>
        <v>1</v>
      </c>
      <c r="AX42" s="0" t="n">
        <f aca="false">F42*(MAX(G42,H42))</f>
        <v>0.0280806192525736</v>
      </c>
      <c r="AY42" s="0" t="n">
        <f aca="false">MAX(F42*G42,F42*H42)</f>
        <v>0.0280806192525736</v>
      </c>
      <c r="AZ42" s="0" t="n">
        <f aca="false">IF(ABS(AX42-AY42)&lt;0.0000001,1,0)</f>
        <v>1</v>
      </c>
      <c r="BA42" s="0" t="n">
        <f aca="false">F42*(MIN(G42,H42))</f>
        <v>4.36185589925646E-012</v>
      </c>
      <c r="BB42" s="0" t="n">
        <f aca="false">MIN(F42*G42,F42*H42)</f>
        <v>4.36185589925646E-012</v>
      </c>
      <c r="BC42" s="0" t="n">
        <f aca="false">IF(ABS(BA42-BB42)&lt;0.0000001,1,0)</f>
        <v>1</v>
      </c>
      <c r="BO42" s="0" t="n">
        <f aca="false">1-MAX(F42,G42)</f>
        <v>0.742857142857143</v>
      </c>
      <c r="BP42" s="0" t="n">
        <f aca="false">MIN(1-F42,1-G42)</f>
        <v>0.742857142857143</v>
      </c>
      <c r="BQ42" s="0" t="n">
        <f aca="false">IF(ABS(BO42-BP42)&lt;0.0000001,1,0)</f>
        <v>1</v>
      </c>
      <c r="BR42" s="0" t="n">
        <f aca="false">1-MIN(F42,G42)</f>
        <v>0.890797591795547</v>
      </c>
      <c r="BS42" s="0" t="n">
        <f aca="false">MAX(1-F42,1-G42)</f>
        <v>0.890797591795547</v>
      </c>
      <c r="BT42" s="0" t="n">
        <f aca="false">IF(ABS(BR42-BS42)&lt;0.0000001,1,0)</f>
        <v>1</v>
      </c>
      <c r="BU42" s="0" t="n">
        <f aca="false">1-F42*G42</f>
        <v>0.971919380747427</v>
      </c>
      <c r="BV42" s="0" t="n">
        <f aca="false">(1-F42)+(1-G42)-(1-F42)*(1-G42)</f>
        <v>0.971919380747426</v>
      </c>
      <c r="BW42" s="0" t="n">
        <f aca="false">IF(ABS(BU42-BV42)&lt;0.0000001,1,0)</f>
        <v>1</v>
      </c>
      <c r="BX42" s="0" t="n">
        <f aca="false">1-(F42+G42-F42*G42)</f>
        <v>0.661735353905264</v>
      </c>
      <c r="BY42" s="0" t="n">
        <f aca="false">(1-F42)*(1-G42)</f>
        <v>0.661735353905264</v>
      </c>
      <c r="BZ42" s="0" t="n">
        <f aca="false">IF(ABS(BX42-BY42)&lt;0.0000001,1,0)</f>
        <v>1</v>
      </c>
    </row>
    <row r="43" customFormat="false" ht="14.25" hidden="false" customHeight="false" outlineLevel="0" collapsed="false">
      <c r="A43" s="16" t="n">
        <v>4</v>
      </c>
      <c r="F43" s="4" t="n">
        <f aca="false">IF(AND((A42&gt;=$D$4),(A42&lt;=$D$5)),1,IF(AND((A42&gt;$D$3),(A42&lt;$D$4)),((A42-$D$3)/($D$4-$D$3)),IF(AND((A42&gt;$D$5),(A42&lt;$D$6)),((A42-$D$6)/($D$5-$D$6)),0)))</f>
        <v>0.271428571428571</v>
      </c>
      <c r="G43" s="4" t="n">
        <f aca="false">1/(1+ABS((A42-$D$22)/$D$20)^(2*$D$21))</f>
        <v>0.125256241072582</v>
      </c>
      <c r="H43" s="4" t="n">
        <f aca="false">1/(1+EXP(-$D$35*(A42-$D$36)))</f>
        <v>2.53054836144786E-011</v>
      </c>
      <c r="J43" s="12" t="n">
        <f aca="false">MIN(F43,MAX(G43,H43))</f>
        <v>0.125256241072582</v>
      </c>
      <c r="K43" s="12" t="n">
        <f aca="false">MAX(MIN(F43,G43),MIN(F43,H43))</f>
        <v>0.125256241072582</v>
      </c>
      <c r="L43" s="12" t="n">
        <f aca="false">IF(ABS(J43-K43)&lt;0.0000001,1,0)</f>
        <v>1</v>
      </c>
      <c r="M43" s="4" t="n">
        <f aca="false">MAX(F43,MIN(G43,H43))</f>
        <v>0.271428571428571</v>
      </c>
      <c r="N43" s="4" t="n">
        <f aca="false">MIN(MAX(F43,G43),MAX(F43,H43))</f>
        <v>0.271428571428571</v>
      </c>
      <c r="O43" s="4" t="n">
        <f aca="false">IF(ABS(M43-N43)&lt;0.0000001,1,0)</f>
        <v>1</v>
      </c>
      <c r="AA43" s="12" t="n">
        <f aca="false">F43+(G43*H43)-F43*(G43*H43)</f>
        <v>0.271428571430881</v>
      </c>
      <c r="AB43" s="12" t="n">
        <f aca="false">(F43+G43-F43*G43)*(F43+H43-F43*H43)</f>
        <v>0.0984435301289995</v>
      </c>
      <c r="AC43" s="12" t="n">
        <f aca="false">IF(ABS(AA43-AB43)&lt;0.0000001,1,0)</f>
        <v>0</v>
      </c>
      <c r="AD43" s="12" t="n">
        <f aca="false">F43*(G43+H43-G43*H43)</f>
        <v>0.033998122582852</v>
      </c>
      <c r="AE43" s="12" t="n">
        <f aca="false">(F43*G43) + (F43*H43) - (F43*G43)*(F43*H43)</f>
        <v>0.0339981225834789</v>
      </c>
      <c r="AF43" s="12" t="n">
        <f aca="false">IF(ABS(AD43-AE43)&lt;0.0000001,1,0)</f>
        <v>1</v>
      </c>
      <c r="AR43" s="0" t="n">
        <f aca="false">F43+(MAX(G43,H43))-F43*(MAX(G43,H43))</f>
        <v>0.36268668992431</v>
      </c>
      <c r="AS43" s="0" t="n">
        <f aca="false">MAX((F43+G43-F43*G43),(F43+H43-F43*H43))</f>
        <v>0.36268668992431</v>
      </c>
      <c r="AT43" s="0" t="n">
        <f aca="false">IF(ABS(AR43-AS43)&lt;0.0000001,1,0)</f>
        <v>1</v>
      </c>
      <c r="AU43" s="0" t="n">
        <f aca="false">F43+(MIN(G43,H43))-F43*(MIN(G43,H43))</f>
        <v>0.271428571447008</v>
      </c>
      <c r="AV43" s="0" t="n">
        <f aca="false">MIN((F43+G43-F43*G43),(F43+H43-F43*H43))</f>
        <v>0.271428571447008</v>
      </c>
      <c r="AW43" s="0" t="n">
        <f aca="false">IF(ABS(AU43-AV43)&lt;0.0000001,1,0)</f>
        <v>1</v>
      </c>
      <c r="AX43" s="0" t="n">
        <f aca="false">F43*(MAX(G43,H43))</f>
        <v>0.0339981225768437</v>
      </c>
      <c r="AY43" s="0" t="n">
        <f aca="false">MAX(F43*G43,F43*H43)</f>
        <v>0.0339981225768437</v>
      </c>
      <c r="AZ43" s="0" t="n">
        <f aca="false">IF(ABS(AX43-AY43)&lt;0.0000001,1,0)</f>
        <v>1</v>
      </c>
      <c r="BA43" s="0" t="n">
        <f aca="false">F43*(MIN(G43,H43))</f>
        <v>6.86863126678706E-012</v>
      </c>
      <c r="BB43" s="0" t="n">
        <f aca="false">MIN(F43*G43,F43*H43)</f>
        <v>6.86863126678706E-012</v>
      </c>
      <c r="BC43" s="0" t="n">
        <f aca="false">IF(ABS(BA43-BB43)&lt;0.0000001,1,0)</f>
        <v>1</v>
      </c>
      <c r="BO43" s="0" t="n">
        <f aca="false">1-MAX(F43,G43)</f>
        <v>0.728571428571429</v>
      </c>
      <c r="BP43" s="0" t="n">
        <f aca="false">MIN(1-F43,1-G43)</f>
        <v>0.728571428571429</v>
      </c>
      <c r="BQ43" s="0" t="n">
        <f aca="false">IF(ABS(BO43-BP43)&lt;0.0000001,1,0)</f>
        <v>1</v>
      </c>
      <c r="BR43" s="0" t="n">
        <f aca="false">1-MIN(F43,G43)</f>
        <v>0.874743758927418</v>
      </c>
      <c r="BS43" s="0" t="n">
        <f aca="false">MAX(1-F43,1-G43)</f>
        <v>0.874743758927418</v>
      </c>
      <c r="BT43" s="0" t="n">
        <f aca="false">IF(ABS(BR43-BS43)&lt;0.0000001,1,0)</f>
        <v>1</v>
      </c>
      <c r="BU43" s="0" t="n">
        <f aca="false">1-F43*G43</f>
        <v>0.966001877423156</v>
      </c>
      <c r="BV43" s="0" t="n">
        <f aca="false">(1-F43)+(1-G43)-(1-F43)*(1-G43)</f>
        <v>0.966001877423156</v>
      </c>
      <c r="BW43" s="0" t="n">
        <f aca="false">IF(ABS(BU43-BV43)&lt;0.0000001,1,0)</f>
        <v>1</v>
      </c>
      <c r="BX43" s="0" t="n">
        <f aca="false">1-(F43+G43-F43*G43)</f>
        <v>0.63731331007569</v>
      </c>
      <c r="BY43" s="0" t="n">
        <f aca="false">(1-F43)*(1-G43)</f>
        <v>0.63731331007569</v>
      </c>
      <c r="BZ43" s="0" t="n">
        <f aca="false">IF(ABS(BX43-BY43)&lt;0.0000001,1,0)</f>
        <v>1</v>
      </c>
    </row>
    <row r="44" customFormat="false" ht="14.25" hidden="false" customHeight="false" outlineLevel="0" collapsed="false">
      <c r="A44" s="16" t="n">
        <v>4.1</v>
      </c>
      <c r="F44" s="4" t="n">
        <f aca="false">IF(AND((A43&gt;=$D$4),(A43&lt;=$D$5)),1,IF(AND((A43&gt;$D$3),(A43&lt;$D$4)),((A43-$D$3)/($D$4-$D$3)),IF(AND((A43&gt;$D$5),(A43&lt;$D$6)),((A43-$D$6)/($D$5-$D$6)),0)))</f>
        <v>0.285714285714286</v>
      </c>
      <c r="G44" s="4" t="n">
        <f aca="false">1/(1+ABS((A43-$D$22)/$D$20)^(2*$D$21))</f>
        <v>0.143668573157284</v>
      </c>
      <c r="H44" s="4" t="n">
        <f aca="false">1/(1+EXP(-$D$35*(A43-$D$36)))</f>
        <v>3.77513454413658E-011</v>
      </c>
      <c r="J44" s="12" t="n">
        <f aca="false">MIN(F44,MAX(G44,H44))</f>
        <v>0.143668573157284</v>
      </c>
      <c r="K44" s="12" t="n">
        <f aca="false">MAX(MIN(F44,G44),MIN(F44,H44))</f>
        <v>0.143668573157284</v>
      </c>
      <c r="L44" s="12" t="n">
        <f aca="false">IF(ABS(J44-K44)&lt;0.0000001,1,0)</f>
        <v>1</v>
      </c>
      <c r="M44" s="4" t="n">
        <f aca="false">MAX(F44,MIN(G44,H44))</f>
        <v>0.285714285714286</v>
      </c>
      <c r="N44" s="4" t="n">
        <f aca="false">MIN(MAX(F44,G44),MAX(F44,H44))</f>
        <v>0.285714285714286</v>
      </c>
      <c r="O44" s="4" t="n">
        <f aca="false">IF(ABS(M44-N44)&lt;0.0000001,1,0)</f>
        <v>1</v>
      </c>
      <c r="AA44" s="12" t="n">
        <f aca="false">F44+(G44*H44)-F44*(G44*H44)</f>
        <v>0.28571428571816</v>
      </c>
      <c r="AB44" s="12" t="n">
        <f aca="false">(F44+G44-F44*G44)*(F44+H44-F44*H44)</f>
        <v>0.11095277004257</v>
      </c>
      <c r="AC44" s="12" t="n">
        <f aca="false">IF(ABS(AA44-AB44)&lt;0.0000001,1,0)</f>
        <v>0</v>
      </c>
      <c r="AD44" s="12" t="n">
        <f aca="false">F44*(G44+H44-G44*H44)</f>
        <v>0.0410481637684606</v>
      </c>
      <c r="AE44" s="12" t="n">
        <f aca="false">(F44*G44) + (F44*H44) - (F44*G44)*(F44*H44)</f>
        <v>0.0410481637695675</v>
      </c>
      <c r="AF44" s="12" t="n">
        <f aca="false">IF(ABS(AD44-AE44)&lt;0.0000001,1,0)</f>
        <v>1</v>
      </c>
      <c r="AR44" s="0" t="n">
        <f aca="false">F44+(MAX(G44,H44))-F44*(MAX(G44,H44))</f>
        <v>0.388334695112346</v>
      </c>
      <c r="AS44" s="0" t="n">
        <f aca="false">MAX((F44+G44-F44*G44),(F44+H44-F44*H44))</f>
        <v>0.388334695112346</v>
      </c>
      <c r="AT44" s="0" t="n">
        <f aca="false">IF(ABS(AR44-AS44)&lt;0.0000001,1,0)</f>
        <v>1</v>
      </c>
      <c r="AU44" s="0" t="n">
        <f aca="false">F44+(MIN(G44,H44))-F44*(MIN(G44,H44))</f>
        <v>0.285714285741251</v>
      </c>
      <c r="AV44" s="0" t="n">
        <f aca="false">MIN((F44+G44-F44*G44),(F44+H44-F44*H44))</f>
        <v>0.285714285741251</v>
      </c>
      <c r="AW44" s="0" t="n">
        <f aca="false">IF(ABS(AU44-AV44)&lt;0.0000001,1,0)</f>
        <v>1</v>
      </c>
      <c r="AX44" s="0" t="n">
        <f aca="false">F44*(MAX(G44,H44))</f>
        <v>0.0410481637592241</v>
      </c>
      <c r="AY44" s="0" t="n">
        <f aca="false">MAX(F44*G44,F44*H44)</f>
        <v>0.0410481637592241</v>
      </c>
      <c r="AZ44" s="0" t="n">
        <f aca="false">IF(ABS(AX44-AY44)&lt;0.0000001,1,0)</f>
        <v>1</v>
      </c>
      <c r="BA44" s="0" t="n">
        <f aca="false">F44*(MIN(G44,H44))</f>
        <v>1.07860986975331E-011</v>
      </c>
      <c r="BB44" s="0" t="n">
        <f aca="false">MIN(F44*G44,F44*H44)</f>
        <v>1.07860986975331E-011</v>
      </c>
      <c r="BC44" s="0" t="n">
        <f aca="false">IF(ABS(BA44-BB44)&lt;0.0000001,1,0)</f>
        <v>1</v>
      </c>
      <c r="BO44" s="0" t="n">
        <f aca="false">1-MAX(F44,G44)</f>
        <v>0.714285714285714</v>
      </c>
      <c r="BP44" s="0" t="n">
        <f aca="false">MIN(1-F44,1-G44)</f>
        <v>0.714285714285714</v>
      </c>
      <c r="BQ44" s="0" t="n">
        <f aca="false">IF(ABS(BO44-BP44)&lt;0.0000001,1,0)</f>
        <v>1</v>
      </c>
      <c r="BR44" s="0" t="n">
        <f aca="false">1-MIN(F44,G44)</f>
        <v>0.856331426842716</v>
      </c>
      <c r="BS44" s="0" t="n">
        <f aca="false">MAX(1-F44,1-G44)</f>
        <v>0.856331426842716</v>
      </c>
      <c r="BT44" s="0" t="n">
        <f aca="false">IF(ABS(BR44-BS44)&lt;0.0000001,1,0)</f>
        <v>1</v>
      </c>
      <c r="BU44" s="0" t="n">
        <f aca="false">1-F44*G44</f>
        <v>0.958951836240776</v>
      </c>
      <c r="BV44" s="0" t="n">
        <f aca="false">(1-F44)+(1-G44)-(1-F44)*(1-G44)</f>
        <v>0.958951836240776</v>
      </c>
      <c r="BW44" s="0" t="n">
        <f aca="false">IF(ABS(BU44-BV44)&lt;0.0000001,1,0)</f>
        <v>1</v>
      </c>
      <c r="BX44" s="0" t="n">
        <f aca="false">1-(F44+G44-F44*G44)</f>
        <v>0.611665304887654</v>
      </c>
      <c r="BY44" s="0" t="n">
        <f aca="false">(1-F44)*(1-G44)</f>
        <v>0.611665304887654</v>
      </c>
      <c r="BZ44" s="0" t="n">
        <f aca="false">IF(ABS(BX44-BY44)&lt;0.0000001,1,0)</f>
        <v>1</v>
      </c>
    </row>
    <row r="45" customFormat="false" ht="14.25" hidden="false" customHeight="false" outlineLevel="0" collapsed="false">
      <c r="A45" s="16" t="n">
        <v>4.2</v>
      </c>
      <c r="F45" s="4" t="n">
        <f aca="false">IF(AND((A44&gt;=$D$4),(A44&lt;=$D$5)),1,IF(AND((A44&gt;$D$3),(A44&lt;$D$4)),((A44-$D$3)/($D$4-$D$3)),IF(AND((A44&gt;$D$5),(A44&lt;$D$6)),((A44-$D$6)/($D$5-$D$6)),0)))</f>
        <v>0.3</v>
      </c>
      <c r="G45" s="4" t="n">
        <f aca="false">1/(1+ABS((A44-$D$22)/$D$20)^(2*$D$21))</f>
        <v>0.164719062109107</v>
      </c>
      <c r="H45" s="4" t="n">
        <f aca="false">1/(1+EXP(-$D$35*(A44-$D$36)))</f>
        <v>5.6318389497571E-011</v>
      </c>
      <c r="J45" s="12" t="n">
        <f aca="false">MIN(F45,MAX(G45,H45))</f>
        <v>0.164719062109107</v>
      </c>
      <c r="K45" s="12" t="n">
        <f aca="false">MAX(MIN(F45,G45),MIN(F45,H45))</f>
        <v>0.164719062109107</v>
      </c>
      <c r="L45" s="12" t="n">
        <f aca="false">IF(ABS(J45-K45)&lt;0.0000001,1,0)</f>
        <v>1</v>
      </c>
      <c r="M45" s="4" t="n">
        <f aca="false">MAX(F45,MIN(G45,H45))</f>
        <v>0.3</v>
      </c>
      <c r="N45" s="4" t="n">
        <f aca="false">MIN(MAX(F45,G45),MAX(F45,H45))</f>
        <v>0.3</v>
      </c>
      <c r="O45" s="4" t="n">
        <f aca="false">IF(ABS(M45-N45)&lt;0.0000001,1,0)</f>
        <v>1</v>
      </c>
      <c r="AA45" s="12" t="n">
        <f aca="false">F45+(G45*H45)-F45*(G45*H45)</f>
        <v>0.300000000006494</v>
      </c>
      <c r="AB45" s="12" t="n">
        <f aca="false">(F45+G45-F45*G45)*(F45+H45-F45*H45)</f>
        <v>0.124591003059285</v>
      </c>
      <c r="AC45" s="12" t="n">
        <f aca="false">IF(ABS(AA45-AB45)&lt;0.0000001,1,0)</f>
        <v>0</v>
      </c>
      <c r="AD45" s="12" t="n">
        <f aca="false">F45*(G45+H45-G45*H45)</f>
        <v>0.0494157186468446</v>
      </c>
      <c r="AE45" s="12" t="n">
        <f aca="false">(F45*G45) + (F45*H45) - (F45*G45)*(F45*H45)</f>
        <v>0.0494157186487927</v>
      </c>
      <c r="AF45" s="12" t="n">
        <f aca="false">IF(ABS(AD45-AE45)&lt;0.0000001,1,0)</f>
        <v>1</v>
      </c>
      <c r="AR45" s="0" t="n">
        <f aca="false">F45+(MAX(G45,H45))-F45*(MAX(G45,H45))</f>
        <v>0.415303343476375</v>
      </c>
      <c r="AS45" s="0" t="n">
        <f aca="false">MAX((F45+G45-F45*G45),(F45+H45-F45*H45))</f>
        <v>0.415303343476375</v>
      </c>
      <c r="AT45" s="0" t="n">
        <f aca="false">IF(ABS(AR45-AS45)&lt;0.0000001,1,0)</f>
        <v>1</v>
      </c>
      <c r="AU45" s="0" t="n">
        <f aca="false">F45+(MIN(G45,H45))-F45*(MIN(G45,H45))</f>
        <v>0.300000000039423</v>
      </c>
      <c r="AV45" s="0" t="n">
        <f aca="false">MIN((F45+G45-F45*G45),(F45+H45-F45*H45))</f>
        <v>0.300000000039423</v>
      </c>
      <c r="AW45" s="0" t="n">
        <f aca="false">IF(ABS(AU45-AV45)&lt;0.0000001,1,0)</f>
        <v>1</v>
      </c>
      <c r="AX45" s="0" t="n">
        <f aca="false">F45*(MAX(G45,H45))</f>
        <v>0.0494157186327321</v>
      </c>
      <c r="AY45" s="0" t="n">
        <f aca="false">MAX(F45*G45,F45*H45)</f>
        <v>0.0494157186327321</v>
      </c>
      <c r="AZ45" s="0" t="n">
        <f aca="false">IF(ABS(AX45-AY45)&lt;0.0000001,1,0)</f>
        <v>1</v>
      </c>
      <c r="BA45" s="0" t="n">
        <f aca="false">F45*(MIN(G45,H45))</f>
        <v>1.68955168492713E-011</v>
      </c>
      <c r="BB45" s="0" t="n">
        <f aca="false">MIN(F45*G45,F45*H45)</f>
        <v>1.68955168492713E-011</v>
      </c>
      <c r="BC45" s="0" t="n">
        <f aca="false">IF(ABS(BA45-BB45)&lt;0.0000001,1,0)</f>
        <v>1</v>
      </c>
      <c r="BO45" s="0" t="n">
        <f aca="false">1-MAX(F45,G45)</f>
        <v>0.7</v>
      </c>
      <c r="BP45" s="0" t="n">
        <f aca="false">MIN(1-F45,1-G45)</f>
        <v>0.7</v>
      </c>
      <c r="BQ45" s="0" t="n">
        <f aca="false">IF(ABS(BO45-BP45)&lt;0.0000001,1,0)</f>
        <v>1</v>
      </c>
      <c r="BR45" s="0" t="n">
        <f aca="false">1-MIN(F45,G45)</f>
        <v>0.835280937890893</v>
      </c>
      <c r="BS45" s="0" t="n">
        <f aca="false">MAX(1-F45,1-G45)</f>
        <v>0.835280937890893</v>
      </c>
      <c r="BT45" s="0" t="n">
        <f aca="false">IF(ABS(BR45-BS45)&lt;0.0000001,1,0)</f>
        <v>1</v>
      </c>
      <c r="BU45" s="0" t="n">
        <f aca="false">1-F45*G45</f>
        <v>0.950584281367268</v>
      </c>
      <c r="BV45" s="0" t="n">
        <f aca="false">(1-F45)+(1-G45)-(1-F45)*(1-G45)</f>
        <v>0.950584281367268</v>
      </c>
      <c r="BW45" s="0" t="n">
        <f aca="false">IF(ABS(BU45-BV45)&lt;0.0000001,1,0)</f>
        <v>1</v>
      </c>
      <c r="BX45" s="0" t="n">
        <f aca="false">1-(F45+G45-F45*G45)</f>
        <v>0.584696656523625</v>
      </c>
      <c r="BY45" s="0" t="n">
        <f aca="false">(1-F45)*(1-G45)</f>
        <v>0.584696656523625</v>
      </c>
      <c r="BZ45" s="0" t="n">
        <f aca="false">IF(ABS(BX45-BY45)&lt;0.0000001,1,0)</f>
        <v>1</v>
      </c>
    </row>
    <row r="46" customFormat="false" ht="14.25" hidden="false" customHeight="false" outlineLevel="0" collapsed="false">
      <c r="A46" s="16" t="n">
        <v>4.3</v>
      </c>
      <c r="F46" s="4" t="n">
        <f aca="false">IF(AND((A45&gt;=$D$4),(A45&lt;=$D$5)),1,IF(AND((A45&gt;$D$3),(A45&lt;$D$4)),((A45-$D$3)/($D$4-$D$3)),IF(AND((A45&gt;$D$5),(A45&lt;$D$6)),((A45-$D$6)/($D$5-$D$6)),0)))</f>
        <v>0.314285714285714</v>
      </c>
      <c r="G46" s="4" t="n">
        <f aca="false">1/(1+ABS((A45-$D$22)/$D$20)^(2*$D$21))</f>
        <v>0.188685761706004</v>
      </c>
      <c r="H46" s="4" t="n">
        <f aca="false">1/(1+EXP(-$D$35*(A45-$D$36)))</f>
        <v>8.40171643815301E-011</v>
      </c>
      <c r="J46" s="12" t="n">
        <f aca="false">MIN(F46,MAX(G46,H46))</f>
        <v>0.188685761706004</v>
      </c>
      <c r="K46" s="12" t="n">
        <f aca="false">MAX(MIN(F46,G46),MIN(F46,H46))</f>
        <v>0.188685761706004</v>
      </c>
      <c r="L46" s="12" t="n">
        <f aca="false">IF(ABS(J46-K46)&lt;0.0000001,1,0)</f>
        <v>1</v>
      </c>
      <c r="M46" s="4" t="n">
        <f aca="false">MAX(F46,MIN(G46,H46))</f>
        <v>0.314285714285714</v>
      </c>
      <c r="N46" s="4" t="n">
        <f aca="false">MIN(MAX(F46,G46),MAX(F46,H46))</f>
        <v>0.314285714285714</v>
      </c>
      <c r="O46" s="4" t="n">
        <f aca="false">IF(ABS(M46-N46)&lt;0.0000001,1,0)</f>
        <v>1</v>
      </c>
      <c r="AA46" s="12" t="n">
        <f aca="false">F46+(G46*H46)-F46*(G46*H46)</f>
        <v>0.314285714296585</v>
      </c>
      <c r="AB46" s="12" t="n">
        <f aca="false">(F46+G46-F46*G46)*(F46+H46-F46*H46)</f>
        <v>0.139439217242202</v>
      </c>
      <c r="AC46" s="12" t="n">
        <f aca="false">IF(ABS(AA46-AB46)&lt;0.0000001,1,0)</f>
        <v>0</v>
      </c>
      <c r="AD46" s="12" t="n">
        <f aca="false">F46*(G46+H46-G46*H46)</f>
        <v>0.0593012394147387</v>
      </c>
      <c r="AE46" s="12" t="n">
        <f aca="false">(F46*G46) + (F46*H46) - (F46*G46)*(F46*H46)</f>
        <v>0.0593012394181552</v>
      </c>
      <c r="AF46" s="12" t="n">
        <f aca="false">IF(ABS(AD46-AE46)&lt;0.0000001,1,0)</f>
        <v>1</v>
      </c>
      <c r="AR46" s="0" t="n">
        <f aca="false">F46+(MAX(G46,H46))-F46*(MAX(G46,H46))</f>
        <v>0.443670236598403</v>
      </c>
      <c r="AS46" s="0" t="n">
        <f aca="false">MAX((F46+G46-F46*G46),(F46+H46-F46*H46))</f>
        <v>0.443670236598403</v>
      </c>
      <c r="AT46" s="0" t="n">
        <f aca="false">IF(ABS(AR46-AS46)&lt;0.0000001,1,0)</f>
        <v>1</v>
      </c>
      <c r="AU46" s="0" t="n">
        <f aca="false">F46+(MIN(G46,H46))-F46*(MIN(G46,H46))</f>
        <v>0.314285714343326</v>
      </c>
      <c r="AV46" s="0" t="n">
        <f aca="false">MIN((F46+G46-F46*G46),(F46+H46-F46*H46))</f>
        <v>0.314285714343326</v>
      </c>
      <c r="AW46" s="0" t="n">
        <f aca="false">IF(ABS(AU46-AV46)&lt;0.0000001,1,0)</f>
        <v>1</v>
      </c>
      <c r="AX46" s="0" t="n">
        <f aca="false">F46*(MAX(G46,H46))</f>
        <v>0.0593012393933157</v>
      </c>
      <c r="AY46" s="0" t="n">
        <f aca="false">MAX(F46*G46,F46*H46)</f>
        <v>0.0593012393933157</v>
      </c>
      <c r="AZ46" s="0" t="n">
        <f aca="false">IF(ABS(AX46-AY46)&lt;0.0000001,1,0)</f>
        <v>1</v>
      </c>
      <c r="BA46" s="0" t="n">
        <f aca="false">F46*(MIN(G46,H46))</f>
        <v>2.64053945199095E-011</v>
      </c>
      <c r="BB46" s="0" t="n">
        <f aca="false">MIN(F46*G46,F46*H46)</f>
        <v>2.64053945199095E-011</v>
      </c>
      <c r="BC46" s="0" t="n">
        <f aca="false">IF(ABS(BA46-BB46)&lt;0.0000001,1,0)</f>
        <v>1</v>
      </c>
      <c r="BO46" s="0" t="n">
        <f aca="false">1-MAX(F46,G46)</f>
        <v>0.685714285714286</v>
      </c>
      <c r="BP46" s="0" t="n">
        <f aca="false">MIN(1-F46,1-G46)</f>
        <v>0.685714285714286</v>
      </c>
      <c r="BQ46" s="0" t="n">
        <f aca="false">IF(ABS(BO46-BP46)&lt;0.0000001,1,0)</f>
        <v>1</v>
      </c>
      <c r="BR46" s="0" t="n">
        <f aca="false">1-MIN(F46,G46)</f>
        <v>0.811314238293996</v>
      </c>
      <c r="BS46" s="0" t="n">
        <f aca="false">MAX(1-F46,1-G46)</f>
        <v>0.811314238293996</v>
      </c>
      <c r="BT46" s="0" t="n">
        <f aca="false">IF(ABS(BR46-BS46)&lt;0.0000001,1,0)</f>
        <v>1</v>
      </c>
      <c r="BU46" s="0" t="n">
        <f aca="false">1-F46*G46</f>
        <v>0.940698760606684</v>
      </c>
      <c r="BV46" s="0" t="n">
        <f aca="false">(1-F46)+(1-G46)-(1-F46)*(1-G46)</f>
        <v>0.940698760606684</v>
      </c>
      <c r="BW46" s="0" t="n">
        <f aca="false">IF(ABS(BU46-BV46)&lt;0.0000001,1,0)</f>
        <v>1</v>
      </c>
      <c r="BX46" s="0" t="n">
        <f aca="false">1-(F46+G46-F46*G46)</f>
        <v>0.556329763401597</v>
      </c>
      <c r="BY46" s="0" t="n">
        <f aca="false">(1-F46)*(1-G46)</f>
        <v>0.556329763401597</v>
      </c>
      <c r="BZ46" s="0" t="n">
        <f aca="false">IF(ABS(BX46-BY46)&lt;0.0000001,1,0)</f>
        <v>1</v>
      </c>
    </row>
    <row r="47" customFormat="false" ht="14.25" hidden="false" customHeight="false" outlineLevel="0" collapsed="false">
      <c r="A47" s="16" t="n">
        <v>4.4</v>
      </c>
      <c r="F47" s="4" t="n">
        <f aca="false">IF(AND((A46&gt;=$D$4),(A46&lt;=$D$5)),1,IF(AND((A46&gt;$D$3),(A46&lt;$D$4)),((A46-$D$3)/($D$4-$D$3)),IF(AND((A46&gt;$D$5),(A46&lt;$D$6)),((A46-$D$6)/($D$5-$D$6)),0)))</f>
        <v>0.328571428571429</v>
      </c>
      <c r="G47" s="4" t="n">
        <f aca="false">1/(1+ABS((A46-$D$22)/$D$20)^(2*$D$21))</f>
        <v>0.21582823848485</v>
      </c>
      <c r="H47" s="4" t="n">
        <f aca="false">1/(1+EXP(-$D$35*(A46-$D$36)))</f>
        <v>1.25338880844974E-010</v>
      </c>
      <c r="J47" s="12" t="n">
        <f aca="false">MIN(F47,MAX(G47,H47))</f>
        <v>0.21582823848485</v>
      </c>
      <c r="K47" s="12" t="n">
        <f aca="false">MAX(MIN(F47,G47),MIN(F47,H47))</f>
        <v>0.21582823848485</v>
      </c>
      <c r="L47" s="12" t="n">
        <f aca="false">IF(ABS(J47-K47)&lt;0.0000001,1,0)</f>
        <v>1</v>
      </c>
      <c r="M47" s="4" t="n">
        <f aca="false">MAX(F47,MIN(G47,H47))</f>
        <v>0.328571428571429</v>
      </c>
      <c r="N47" s="4" t="n">
        <f aca="false">MIN(MAX(F47,G47),MAX(F47,H47))</f>
        <v>0.328571428571429</v>
      </c>
      <c r="O47" s="4" t="n">
        <f aca="false">IF(ABS(M47-N47)&lt;0.0000001,1,0)</f>
        <v>1</v>
      </c>
      <c r="AA47" s="12" t="n">
        <f aca="false">F47+(G47*H47)-F47*(G47*H47)</f>
        <v>0.328571428589592</v>
      </c>
      <c r="AB47" s="12" t="n">
        <f aca="false">(F47+G47-F47*G47)*(F47+H47-F47*H47)</f>
        <v>0.155573535917831</v>
      </c>
      <c r="AC47" s="12" t="n">
        <f aca="false">IF(ABS(AA47-AB47)&lt;0.0000001,1,0)</f>
        <v>0</v>
      </c>
      <c r="AD47" s="12" t="n">
        <f aca="false">F47*(G47+H47-G47*H47)</f>
        <v>0.0709149926773166</v>
      </c>
      <c r="AE47" s="12" t="n">
        <f aca="false">(F47*G47) + (F47*H47) - (F47*G47)*(F47*H47)</f>
        <v>0.0709149926832845</v>
      </c>
      <c r="AF47" s="12" t="n">
        <f aca="false">IF(ABS(AD47-AE47)&lt;0.0000001,1,0)</f>
        <v>1</v>
      </c>
      <c r="AR47" s="0" t="n">
        <f aca="false">F47+(MAX(G47,H47))-F47*(MAX(G47,H47))</f>
        <v>0.473484674411257</v>
      </c>
      <c r="AS47" s="0" t="n">
        <f aca="false">MAX((F47+G47-F47*G47),(F47+H47-F47*H47))</f>
        <v>0.473484674411257</v>
      </c>
      <c r="AT47" s="0" t="n">
        <f aca="false">IF(ABS(AR47-AS47)&lt;0.0000001,1,0)</f>
        <v>1</v>
      </c>
      <c r="AU47" s="0" t="n">
        <f aca="false">F47+(MIN(G47,H47))-F47*(MIN(G47,H47))</f>
        <v>0.328571428655585</v>
      </c>
      <c r="AV47" s="0" t="n">
        <f aca="false">MIN((F47+G47-F47*G47),(F47+H47-F47*H47))</f>
        <v>0.328571428655585</v>
      </c>
      <c r="AW47" s="0" t="n">
        <f aca="false">IF(ABS(AU47-AV47)&lt;0.0000001,1,0)</f>
        <v>1</v>
      </c>
      <c r="AX47" s="0" t="n">
        <f aca="false">F47*(MAX(G47,H47))</f>
        <v>0.0709149926450222</v>
      </c>
      <c r="AY47" s="0" t="n">
        <f aca="false">MAX(F47*G47,F47*H47)</f>
        <v>0.0709149926450222</v>
      </c>
      <c r="AZ47" s="0" t="n">
        <f aca="false">IF(ABS(AX47-AY47)&lt;0.0000001,1,0)</f>
        <v>1</v>
      </c>
      <c r="BA47" s="0" t="n">
        <f aca="false">F47*(MIN(G47,H47))</f>
        <v>4.11827751347771E-011</v>
      </c>
      <c r="BB47" s="0" t="n">
        <f aca="false">MIN(F47*G47,F47*H47)</f>
        <v>4.11827751347771E-011</v>
      </c>
      <c r="BC47" s="0" t="n">
        <f aca="false">IF(ABS(BA47-BB47)&lt;0.0000001,1,0)</f>
        <v>1</v>
      </c>
      <c r="BO47" s="0" t="n">
        <f aca="false">1-MAX(F47,G47)</f>
        <v>0.671428571428572</v>
      </c>
      <c r="BP47" s="0" t="n">
        <f aca="false">MIN(1-F47,1-G47)</f>
        <v>0.671428571428572</v>
      </c>
      <c r="BQ47" s="0" t="n">
        <f aca="false">IF(ABS(BO47-BP47)&lt;0.0000001,1,0)</f>
        <v>1</v>
      </c>
      <c r="BR47" s="0" t="n">
        <f aca="false">1-MIN(F47,G47)</f>
        <v>0.78417176151515</v>
      </c>
      <c r="BS47" s="0" t="n">
        <f aca="false">MAX(1-F47,1-G47)</f>
        <v>0.78417176151515</v>
      </c>
      <c r="BT47" s="0" t="n">
        <f aca="false">IF(ABS(BR47-BS47)&lt;0.0000001,1,0)</f>
        <v>1</v>
      </c>
      <c r="BU47" s="0" t="n">
        <f aca="false">1-F47*G47</f>
        <v>0.929085007354978</v>
      </c>
      <c r="BV47" s="0" t="n">
        <f aca="false">(1-F47)+(1-G47)-(1-F47)*(1-G47)</f>
        <v>0.929085007354978</v>
      </c>
      <c r="BW47" s="0" t="n">
        <f aca="false">IF(ABS(BU47-BV47)&lt;0.0000001,1,0)</f>
        <v>1</v>
      </c>
      <c r="BX47" s="0" t="n">
        <f aca="false">1-(F47+G47-F47*G47)</f>
        <v>0.526515325588744</v>
      </c>
      <c r="BY47" s="0" t="n">
        <f aca="false">(1-F47)*(1-G47)</f>
        <v>0.526515325588744</v>
      </c>
      <c r="BZ47" s="0" t="n">
        <f aca="false">IF(ABS(BX47-BY47)&lt;0.0000001,1,0)</f>
        <v>1</v>
      </c>
    </row>
    <row r="48" customFormat="false" ht="14.25" hidden="false" customHeight="false" outlineLevel="0" collapsed="false">
      <c r="A48" s="16" t="n">
        <v>4.5</v>
      </c>
      <c r="F48" s="4" t="n">
        <f aca="false">IF(AND((A47&gt;=$D$4),(A47&lt;=$D$5)),1,IF(AND((A47&gt;$D$3),(A47&lt;$D$4)),((A47-$D$3)/($D$4-$D$3)),IF(AND((A47&gt;$D$5),(A47&lt;$D$6)),((A47-$D$6)/($D$5-$D$6)),0)))</f>
        <v>0.342857142857143</v>
      </c>
      <c r="G48" s="4" t="n">
        <f aca="false">1/(1+ABS((A47-$D$22)/$D$20)^(2*$D$21))</f>
        <v>0.246364712361946</v>
      </c>
      <c r="H48" s="4" t="n">
        <f aca="false">1/(1+EXP(-$D$35*(A47-$D$36)))</f>
        <v>1.86983638007722E-010</v>
      </c>
      <c r="J48" s="12" t="n">
        <f aca="false">MIN(F48,MAX(G48,H48))</f>
        <v>0.246364712361946</v>
      </c>
      <c r="K48" s="12" t="n">
        <f aca="false">MAX(MIN(F48,G48),MIN(F48,H48))</f>
        <v>0.246364712361946</v>
      </c>
      <c r="L48" s="12" t="n">
        <f aca="false">IF(ABS(J48-K48)&lt;0.0000001,1,0)</f>
        <v>1</v>
      </c>
      <c r="M48" s="4" t="n">
        <f aca="false">MAX(F48,MIN(G48,H48))</f>
        <v>0.342857142857143</v>
      </c>
      <c r="N48" s="4" t="n">
        <f aca="false">MIN(MAX(F48,G48),MAX(F48,H48))</f>
        <v>0.342857142857143</v>
      </c>
      <c r="O48" s="4" t="n">
        <f aca="false">IF(ABS(M48-N48)&lt;0.0000001,1,0)</f>
        <v>1</v>
      </c>
      <c r="AA48" s="12" t="n">
        <f aca="false">F48+(G48*H48)-F48*(G48*H48)</f>
        <v>0.342857142887415</v>
      </c>
      <c r="AB48" s="12" t="n">
        <f aca="false">(F48+G48-F48*G48)*(F48+H48-F48*H48)</f>
        <v>0.173058498520713</v>
      </c>
      <c r="AC48" s="12" t="n">
        <f aca="false">IF(ABS(AA48-AB48)&lt;0.0000001,1,0)</f>
        <v>0</v>
      </c>
      <c r="AD48" s="12" t="n">
        <f aca="false">F48*(G48+H48-G48*H48)</f>
        <v>0.0844679014295533</v>
      </c>
      <c r="AE48" s="12" t="n">
        <f aca="false">(F48*G48) + (F48*H48) - (F48*G48)*(F48*H48)</f>
        <v>0.0844679014399323</v>
      </c>
      <c r="AF48" s="12" t="n">
        <f aca="false">IF(ABS(AD48-AE48)&lt;0.0000001,1,0)</f>
        <v>1</v>
      </c>
      <c r="AR48" s="0" t="n">
        <f aca="false">F48+(MAX(G48,H48))-F48*(MAX(G48,H48))</f>
        <v>0.504753953837851</v>
      </c>
      <c r="AS48" s="0" t="n">
        <f aca="false">MAX((F48+G48-F48*G48),(F48+H48-F48*H48))</f>
        <v>0.504753953837851</v>
      </c>
      <c r="AT48" s="0" t="n">
        <f aca="false">IF(ABS(AR48-AS48)&lt;0.0000001,1,0)</f>
        <v>1</v>
      </c>
      <c r="AU48" s="0" t="n">
        <f aca="false">F48+(MIN(G48,H48))-F48*(MIN(G48,H48))</f>
        <v>0.342857142980018</v>
      </c>
      <c r="AV48" s="0" t="n">
        <f aca="false">MIN((F48+G48-F48*G48),(F48+H48-F48*H48))</f>
        <v>0.342857142980018</v>
      </c>
      <c r="AW48" s="0" t="n">
        <f aca="false">IF(ABS(AU48-AV48)&lt;0.0000001,1,0)</f>
        <v>1</v>
      </c>
      <c r="AX48" s="0" t="n">
        <f aca="false">F48*(MAX(G48,H48))</f>
        <v>0.0844679013812388</v>
      </c>
      <c r="AY48" s="0" t="n">
        <f aca="false">MAX(F48*G48,F48*H48)</f>
        <v>0.0844679013812388</v>
      </c>
      <c r="AZ48" s="0" t="n">
        <f aca="false">IF(ABS(AX48-AY48)&lt;0.0000001,1,0)</f>
        <v>1</v>
      </c>
      <c r="BA48" s="0" t="n">
        <f aca="false">F48*(MIN(G48,H48))</f>
        <v>6.41086758883618E-011</v>
      </c>
      <c r="BB48" s="0" t="n">
        <f aca="false">MIN(F48*G48,F48*H48)</f>
        <v>6.41086758883618E-011</v>
      </c>
      <c r="BC48" s="0" t="n">
        <f aca="false">IF(ABS(BA48-BB48)&lt;0.0000001,1,0)</f>
        <v>1</v>
      </c>
      <c r="BO48" s="0" t="n">
        <f aca="false">1-MAX(F48,G48)</f>
        <v>0.657142857142857</v>
      </c>
      <c r="BP48" s="0" t="n">
        <f aca="false">MIN(1-F48,1-G48)</f>
        <v>0.657142857142857</v>
      </c>
      <c r="BQ48" s="0" t="n">
        <f aca="false">IF(ABS(BO48-BP48)&lt;0.0000001,1,0)</f>
        <v>1</v>
      </c>
      <c r="BR48" s="0" t="n">
        <f aca="false">1-MIN(F48,G48)</f>
        <v>0.753635287638054</v>
      </c>
      <c r="BS48" s="0" t="n">
        <f aca="false">MAX(1-F48,1-G48)</f>
        <v>0.753635287638054</v>
      </c>
      <c r="BT48" s="0" t="n">
        <f aca="false">IF(ABS(BR48-BS48)&lt;0.0000001,1,0)</f>
        <v>1</v>
      </c>
      <c r="BU48" s="0" t="n">
        <f aca="false">1-F48*G48</f>
        <v>0.915532098618761</v>
      </c>
      <c r="BV48" s="0" t="n">
        <f aca="false">(1-F48)+(1-G48)-(1-F48)*(1-G48)</f>
        <v>0.915532098618761</v>
      </c>
      <c r="BW48" s="0" t="n">
        <f aca="false">IF(ABS(BU48-BV48)&lt;0.0000001,1,0)</f>
        <v>1</v>
      </c>
      <c r="BX48" s="0" t="n">
        <f aca="false">1-(F48+G48-F48*G48)</f>
        <v>0.49524604616215</v>
      </c>
      <c r="BY48" s="0" t="n">
        <f aca="false">(1-F48)*(1-G48)</f>
        <v>0.495246046162149</v>
      </c>
      <c r="BZ48" s="0" t="n">
        <f aca="false">IF(ABS(BX48-BY48)&lt;0.0000001,1,0)</f>
        <v>1</v>
      </c>
    </row>
    <row r="49" customFormat="false" ht="14.25" hidden="false" customHeight="false" outlineLevel="0" collapsed="false">
      <c r="A49" s="16" t="n">
        <v>4.6</v>
      </c>
      <c r="F49" s="4" t="n">
        <f aca="false">IF(AND((A48&gt;=$D$4),(A48&lt;=$D$5)),1,IF(AND((A48&gt;$D$3),(A48&lt;$D$4)),((A48-$D$3)/($D$4-$D$3)),IF(AND((A48&gt;$D$5),(A48&lt;$D$6)),((A48-$D$6)/($D$5-$D$6)),0)))</f>
        <v>0.357142857142857</v>
      </c>
      <c r="G49" s="4" t="n">
        <f aca="false">1/(1+ABS((A48-$D$22)/$D$20)^(2*$D$21))</f>
        <v>0.280443194502562</v>
      </c>
      <c r="H49" s="4" t="n">
        <f aca="false">1/(1+EXP(-$D$35*(A48-$D$36)))</f>
        <v>2.78946809209081E-010</v>
      </c>
      <c r="J49" s="12" t="n">
        <f aca="false">MIN(F49,MAX(G49,H49))</f>
        <v>0.280443194502562</v>
      </c>
      <c r="K49" s="12" t="n">
        <f aca="false">MAX(MIN(F49,G49),MIN(F49,H49))</f>
        <v>0.280443194502562</v>
      </c>
      <c r="L49" s="12" t="n">
        <f aca="false">IF(ABS(J49-K49)&lt;0.0000001,1,0)</f>
        <v>1</v>
      </c>
      <c r="M49" s="4" t="n">
        <f aca="false">MAX(F49,MIN(G49,H49))</f>
        <v>0.357142857142857</v>
      </c>
      <c r="N49" s="4" t="n">
        <f aca="false">MIN(MAX(F49,G49),MAX(F49,H49))</f>
        <v>0.357142857142857</v>
      </c>
      <c r="O49" s="4" t="n">
        <f aca="false">IF(ABS(M49-N49)&lt;0.0000001,1,0)</f>
        <v>1</v>
      </c>
      <c r="AA49" s="12" t="n">
        <f aca="false">F49+(G49*H49)-F49*(G49*H49)</f>
        <v>0.357142857193147</v>
      </c>
      <c r="AB49" s="12" t="n">
        <f aca="false">(F49+G49-F49*G49)*(F49+H49-F49*H49)</f>
        <v>0.191938488630125</v>
      </c>
      <c r="AC49" s="12" t="n">
        <f aca="false">IF(ABS(AA49-AB49)&lt;0.0000001,1,0)</f>
        <v>0</v>
      </c>
      <c r="AD49" s="12" t="n">
        <f aca="false">F49*(G49+H49-G49*H49)</f>
        <v>0.1001582838226</v>
      </c>
      <c r="AE49" s="12" t="n">
        <f aca="false">(F49*G49) + (F49*H49) - (F49*G49)*(F49*H49)</f>
        <v>0.100158283840561</v>
      </c>
      <c r="AF49" s="12" t="n">
        <f aca="false">IF(ABS(AD49-AE49)&lt;0.0000001,1,0)</f>
        <v>1</v>
      </c>
      <c r="AR49" s="0" t="n">
        <f aca="false">F49+(MAX(G49,H49))-F49*(MAX(G49,H49))</f>
        <v>0.537427767894504</v>
      </c>
      <c r="AS49" s="0" t="n">
        <f aca="false">MAX((F49+G49-F49*G49),(F49+H49-F49*H49))</f>
        <v>0.537427767894504</v>
      </c>
      <c r="AT49" s="0" t="n">
        <f aca="false">IF(ABS(AR49-AS49)&lt;0.0000001,1,0)</f>
        <v>1</v>
      </c>
      <c r="AU49" s="0" t="n">
        <f aca="false">F49+(MIN(G49,H49))-F49*(MIN(G49,H49))</f>
        <v>0.35714285732218</v>
      </c>
      <c r="AV49" s="0" t="n">
        <f aca="false">MIN((F49+G49-F49*G49),(F49+H49-F49*H49))</f>
        <v>0.35714285732218</v>
      </c>
      <c r="AW49" s="0" t="n">
        <f aca="false">IF(ABS(AU49-AV49)&lt;0.0000001,1,0)</f>
        <v>1</v>
      </c>
      <c r="AX49" s="0" t="n">
        <f aca="false">F49*(MAX(G49,H49))</f>
        <v>0.100158283750915</v>
      </c>
      <c r="AY49" s="0" t="n">
        <f aca="false">MAX(F49*G49,F49*H49)</f>
        <v>0.100158283750915</v>
      </c>
      <c r="AZ49" s="0" t="n">
        <f aca="false">IF(ABS(AX49-AY49)&lt;0.0000001,1,0)</f>
        <v>1</v>
      </c>
      <c r="BA49" s="0" t="n">
        <f aca="false">F49*(MIN(G49,H49))</f>
        <v>9.96238604318147E-011</v>
      </c>
      <c r="BB49" s="0" t="n">
        <f aca="false">MIN(F49*G49,F49*H49)</f>
        <v>9.96238604318147E-011</v>
      </c>
      <c r="BC49" s="0" t="n">
        <f aca="false">IF(ABS(BA49-BB49)&lt;0.0000001,1,0)</f>
        <v>1</v>
      </c>
      <c r="BO49" s="0" t="n">
        <f aca="false">1-MAX(F49,G49)</f>
        <v>0.642857142857143</v>
      </c>
      <c r="BP49" s="0" t="n">
        <f aca="false">MIN(1-F49,1-G49)</f>
        <v>0.642857142857143</v>
      </c>
      <c r="BQ49" s="0" t="n">
        <f aca="false">IF(ABS(BO49-BP49)&lt;0.0000001,1,0)</f>
        <v>1</v>
      </c>
      <c r="BR49" s="0" t="n">
        <f aca="false">1-MIN(F49,G49)</f>
        <v>0.719556805497438</v>
      </c>
      <c r="BS49" s="0" t="n">
        <f aca="false">MAX(1-F49,1-G49)</f>
        <v>0.719556805497438</v>
      </c>
      <c r="BT49" s="0" t="n">
        <f aca="false">IF(ABS(BR49-BS49)&lt;0.0000001,1,0)</f>
        <v>1</v>
      </c>
      <c r="BU49" s="0" t="n">
        <f aca="false">1-F49*G49</f>
        <v>0.899841716249085</v>
      </c>
      <c r="BV49" s="0" t="n">
        <f aca="false">(1-F49)+(1-G49)-(1-F49)*(1-G49)</f>
        <v>0.899841716249085</v>
      </c>
      <c r="BW49" s="0" t="n">
        <f aca="false">IF(ABS(BU49-BV49)&lt;0.0000001,1,0)</f>
        <v>1</v>
      </c>
      <c r="BX49" s="0" t="n">
        <f aca="false">1-(F49+G49-F49*G49)</f>
        <v>0.462572232105496</v>
      </c>
      <c r="BY49" s="0" t="n">
        <f aca="false">(1-F49)*(1-G49)</f>
        <v>0.462572232105496</v>
      </c>
      <c r="BZ49" s="0" t="n">
        <f aca="false">IF(ABS(BX49-BY49)&lt;0.0000001,1,0)</f>
        <v>1</v>
      </c>
    </row>
    <row r="50" customFormat="false" ht="14.25" hidden="false" customHeight="false" outlineLevel="0" collapsed="false">
      <c r="A50" s="16" t="n">
        <v>4.7</v>
      </c>
      <c r="F50" s="4" t="n">
        <f aca="false">IF(AND((A49&gt;=$D$4),(A49&lt;=$D$5)),1,IF(AND((A49&gt;$D$3),(A49&lt;$D$4)),((A49-$D$3)/($D$4-$D$3)),IF(AND((A49&gt;$D$5),(A49&lt;$D$6)),((A49-$D$6)/($D$5-$D$6)),0)))</f>
        <v>0.371428571428571</v>
      </c>
      <c r="G50" s="4" t="n">
        <f aca="false">1/(1+ABS((A49-$D$22)/$D$20)^(2*$D$21))</f>
        <v>0.318107761682737</v>
      </c>
      <c r="H50" s="4" t="n">
        <f aca="false">1/(1+EXP(-$D$35*(A49-$D$36)))</f>
        <v>4.16139739249243E-010</v>
      </c>
      <c r="J50" s="12" t="n">
        <f aca="false">MIN(F50,MAX(G50,H50))</f>
        <v>0.318107761682737</v>
      </c>
      <c r="K50" s="12" t="n">
        <f aca="false">MAX(MIN(F50,G50),MIN(F50,H50))</f>
        <v>0.318107761682737</v>
      </c>
      <c r="L50" s="12" t="n">
        <f aca="false">IF(ABS(J50-K50)&lt;0.0000001,1,0)</f>
        <v>1</v>
      </c>
      <c r="M50" s="4" t="n">
        <f aca="false">MAX(F50,MIN(G50,H50))</f>
        <v>0.371428571428571</v>
      </c>
      <c r="N50" s="4" t="n">
        <f aca="false">MIN(MAX(F50,G50),MAX(F50,H50))</f>
        <v>0.371428571428571</v>
      </c>
      <c r="O50" s="4" t="n">
        <f aca="false">IF(ABS(M50-N50)&lt;0.0000001,1,0)</f>
        <v>1</v>
      </c>
      <c r="AA50" s="12" t="n">
        <f aca="false">F50+(G50*H50)-F50*(G50*H50)</f>
        <v>0.37142857151178</v>
      </c>
      <c r="AB50" s="12" t="n">
        <f aca="false">(F50+G50-F50*G50)*(F50+H50-F50*H50)</f>
        <v>0.212227608183142</v>
      </c>
      <c r="AC50" s="12" t="n">
        <f aca="false">IF(ABS(AA50-AB50)&lt;0.0000001,1,0)</f>
        <v>0</v>
      </c>
      <c r="AD50" s="12" t="n">
        <f aca="false">F50*(G50+H50-G50*H50)</f>
        <v>0.118154311587557</v>
      </c>
      <c r="AE50" s="12" t="n">
        <f aca="false">(F50*G50) + (F50*H50) - (F50*G50)*(F50*H50)</f>
        <v>0.118154311618463</v>
      </c>
      <c r="AF50" s="12" t="n">
        <f aca="false">IF(ABS(AD50-AE50)&lt;0.0000001,1,0)</f>
        <v>1</v>
      </c>
      <c r="AR50" s="0" t="n">
        <f aca="false">F50+(MAX(G50,H50))-F50*(MAX(G50,H50))</f>
        <v>0.571382021629149</v>
      </c>
      <c r="AS50" s="0" t="n">
        <f aca="false">MAX((F50+G50-F50*G50),(F50+H50-F50*H50))</f>
        <v>0.571382021629149</v>
      </c>
      <c r="AT50" s="0" t="n">
        <f aca="false">IF(ABS(AR50-AS50)&lt;0.0000001,1,0)</f>
        <v>1</v>
      </c>
      <c r="AU50" s="0" t="n">
        <f aca="false">F50+(MIN(G50,H50))-F50*(MIN(G50,H50))</f>
        <v>0.371428571690145</v>
      </c>
      <c r="AV50" s="0" t="n">
        <f aca="false">MIN((F50+G50-F50*G50),(F50+H50-F50*H50))</f>
        <v>0.371428571690145</v>
      </c>
      <c r="AW50" s="0" t="n">
        <f aca="false">IF(ABS(AU50-AV50)&lt;0.0000001,1,0)</f>
        <v>1</v>
      </c>
      <c r="AX50" s="0" t="n">
        <f aca="false">F50*(MAX(G50,H50))</f>
        <v>0.11815431148216</v>
      </c>
      <c r="AY50" s="0" t="n">
        <f aca="false">MAX(F50*G50,F50*H50)</f>
        <v>0.11815431148216</v>
      </c>
      <c r="AZ50" s="0" t="n">
        <f aca="false">IF(ABS(AX50-AY50)&lt;0.0000001,1,0)</f>
        <v>1</v>
      </c>
      <c r="BA50" s="0" t="n">
        <f aca="false">F50*(MIN(G50,H50))</f>
        <v>1.54566188864004E-010</v>
      </c>
      <c r="BB50" s="0" t="n">
        <f aca="false">MIN(F50*G50,F50*H50)</f>
        <v>1.54566188864004E-010</v>
      </c>
      <c r="BC50" s="0" t="n">
        <f aca="false">IF(ABS(BA50-BB50)&lt;0.0000001,1,0)</f>
        <v>1</v>
      </c>
      <c r="BO50" s="0" t="n">
        <f aca="false">1-MAX(F50,G50)</f>
        <v>0.628571428571429</v>
      </c>
      <c r="BP50" s="0" t="n">
        <f aca="false">MIN(1-F50,1-G50)</f>
        <v>0.628571428571429</v>
      </c>
      <c r="BQ50" s="0" t="n">
        <f aca="false">IF(ABS(BO50-BP50)&lt;0.0000001,1,0)</f>
        <v>1</v>
      </c>
      <c r="BR50" s="0" t="n">
        <f aca="false">1-MIN(F50,G50)</f>
        <v>0.681892238317263</v>
      </c>
      <c r="BS50" s="0" t="n">
        <f aca="false">MAX(1-F50,1-G50)</f>
        <v>0.681892238317263</v>
      </c>
      <c r="BT50" s="0" t="n">
        <f aca="false">IF(ABS(BR50-BS50)&lt;0.0000001,1,0)</f>
        <v>1</v>
      </c>
      <c r="BU50" s="0" t="n">
        <f aca="false">1-F50*G50</f>
        <v>0.881845688517841</v>
      </c>
      <c r="BV50" s="0" t="n">
        <f aca="false">(1-F50)+(1-G50)-(1-F50)*(1-G50)</f>
        <v>0.881845688517841</v>
      </c>
      <c r="BW50" s="0" t="n">
        <f aca="false">IF(ABS(BU50-BV50)&lt;0.0000001,1,0)</f>
        <v>1</v>
      </c>
      <c r="BX50" s="0" t="n">
        <f aca="false">1-(F50+G50-F50*G50)</f>
        <v>0.428617978370851</v>
      </c>
      <c r="BY50" s="0" t="n">
        <f aca="false">(1-F50)*(1-G50)</f>
        <v>0.428617978370851</v>
      </c>
      <c r="BZ50" s="0" t="n">
        <f aca="false">IF(ABS(BX50-BY50)&lt;0.0000001,1,0)</f>
        <v>1</v>
      </c>
    </row>
    <row r="51" customFormat="false" ht="14.25" hidden="false" customHeight="false" outlineLevel="0" collapsed="false">
      <c r="A51" s="16" t="n">
        <v>4.8</v>
      </c>
      <c r="F51" s="4" t="n">
        <f aca="false">IF(AND((A50&gt;=$D$4),(A50&lt;=$D$5)),1,IF(AND((A50&gt;$D$3),(A50&lt;$D$4)),((A50-$D$3)/($D$4-$D$3)),IF(AND((A50&gt;$D$5),(A50&lt;$D$6)),((A50-$D$6)/($D$5-$D$6)),0)))</f>
        <v>0.385714285714286</v>
      </c>
      <c r="G51" s="4" t="n">
        <f aca="false">1/(1+ABS((A50-$D$22)/$D$20)^(2*$D$21))</f>
        <v>0.359262786581823</v>
      </c>
      <c r="H51" s="4" t="n">
        <f aca="false">1/(1+EXP(-$D$35*(A50-$D$36)))</f>
        <v>6.2080754055496E-010</v>
      </c>
      <c r="J51" s="12" t="n">
        <f aca="false">MIN(F51,MAX(G51,H51))</f>
        <v>0.359262786581823</v>
      </c>
      <c r="K51" s="12" t="n">
        <f aca="false">MAX(MIN(F51,G51),MIN(F51,H51))</f>
        <v>0.359262786581823</v>
      </c>
      <c r="L51" s="12" t="n">
        <f aca="false">IF(ABS(J51-K51)&lt;0.0000001,1,0)</f>
        <v>1</v>
      </c>
      <c r="M51" s="4" t="n">
        <f aca="false">MAX(F51,MIN(G51,H51))</f>
        <v>0.385714285714286</v>
      </c>
      <c r="N51" s="4" t="n">
        <f aca="false">MIN(MAX(F51,G51),MAX(F51,H51))</f>
        <v>0.385714285714286</v>
      </c>
      <c r="O51" s="4" t="n">
        <f aca="false">IF(ABS(M51-N51)&lt;0.0000001,1,0)</f>
        <v>1</v>
      </c>
      <c r="AA51" s="12" t="n">
        <f aca="false">F51+(G51*H51)-F51*(G51*H51)</f>
        <v>0.385714285851292</v>
      </c>
      <c r="AB51" s="12" t="n">
        <f aca="false">(F51+G51-F51*G51)*(F51+H51-F51*H51)</f>
        <v>0.233898795174417</v>
      </c>
      <c r="AC51" s="12" t="n">
        <f aca="false">IF(ABS(AA51-AB51)&lt;0.0000001,1,0)</f>
        <v>0</v>
      </c>
      <c r="AD51" s="12" t="n">
        <f aca="false">F51*(G51+H51-G51*H51)</f>
        <v>0.138572789263559</v>
      </c>
      <c r="AE51" s="12" t="n">
        <f aca="false">(F51*G51) + (F51*H51) - (F51*G51)*(F51*H51)</f>
        <v>0.138572789316404</v>
      </c>
      <c r="AF51" s="12" t="n">
        <f aca="false">IF(ABS(AD51-AE51)&lt;0.0000001,1,0)</f>
        <v>1</v>
      </c>
      <c r="AR51" s="0" t="n">
        <f aca="false">F51+(MAX(G51,H51))-F51*(MAX(G51,H51))</f>
        <v>0.606404283185977</v>
      </c>
      <c r="AS51" s="0" t="n">
        <f aca="false">MAX((F51+G51-F51*G51),(F51+H51-F51*H51))</f>
        <v>0.606404283185977</v>
      </c>
      <c r="AT51" s="0" t="n">
        <f aca="false">IF(ABS(AR51-AS51)&lt;0.0000001,1,0)</f>
        <v>1</v>
      </c>
      <c r="AU51" s="0" t="n">
        <f aca="false">F51+(MIN(G51,H51))-F51*(MIN(G51,H51))</f>
        <v>0.385714286095639</v>
      </c>
      <c r="AV51" s="0" t="n">
        <f aca="false">MIN((F51+G51-F51*G51),(F51+H51-F51*H51))</f>
        <v>0.385714286095639</v>
      </c>
      <c r="AW51" s="0" t="n">
        <f aca="false">IF(ABS(AU51-AV51)&lt;0.0000001,1,0)</f>
        <v>1</v>
      </c>
      <c r="AX51" s="0" t="n">
        <f aca="false">F51*(MAX(G51,H51))</f>
        <v>0.138572789110132</v>
      </c>
      <c r="AY51" s="0" t="n">
        <f aca="false">MAX(F51*G51,F51*H51)</f>
        <v>0.138572789110132</v>
      </c>
      <c r="AZ51" s="0" t="n">
        <f aca="false">IF(ABS(AX51-AY51)&lt;0.0000001,1,0)</f>
        <v>1</v>
      </c>
      <c r="BA51" s="0" t="n">
        <f aca="false">F51*(MIN(G51,H51))</f>
        <v>2.39454337071199E-010</v>
      </c>
      <c r="BB51" s="0" t="n">
        <f aca="false">MIN(F51*G51,F51*H51)</f>
        <v>2.39454337071199E-010</v>
      </c>
      <c r="BC51" s="0" t="n">
        <f aca="false">IF(ABS(BA51-BB51)&lt;0.0000001,1,0)</f>
        <v>1</v>
      </c>
      <c r="BO51" s="0" t="n">
        <f aca="false">1-MAX(F51,G51)</f>
        <v>0.614285714285714</v>
      </c>
      <c r="BP51" s="0" t="n">
        <f aca="false">MIN(1-F51,1-G51)</f>
        <v>0.614285714285714</v>
      </c>
      <c r="BQ51" s="0" t="n">
        <f aca="false">IF(ABS(BO51-BP51)&lt;0.0000001,1,0)</f>
        <v>1</v>
      </c>
      <c r="BR51" s="0" t="n">
        <f aca="false">1-MIN(F51,G51)</f>
        <v>0.640737213418177</v>
      </c>
      <c r="BS51" s="0" t="n">
        <f aca="false">MAX(1-F51,1-G51)</f>
        <v>0.640737213418177</v>
      </c>
      <c r="BT51" s="0" t="n">
        <f aca="false">IF(ABS(BR51-BS51)&lt;0.0000001,1,0)</f>
        <v>1</v>
      </c>
      <c r="BU51" s="0" t="n">
        <f aca="false">1-F51*G51</f>
        <v>0.861427210889868</v>
      </c>
      <c r="BV51" s="0" t="n">
        <f aca="false">(1-F51)+(1-G51)-(1-F51)*(1-G51)</f>
        <v>0.861427210889869</v>
      </c>
      <c r="BW51" s="0" t="n">
        <f aca="false">IF(ABS(BU51-BV51)&lt;0.0000001,1,0)</f>
        <v>1</v>
      </c>
      <c r="BX51" s="0" t="n">
        <f aca="false">1-(F51+G51-F51*G51)</f>
        <v>0.393595716814023</v>
      </c>
      <c r="BY51" s="0" t="n">
        <f aca="false">(1-F51)*(1-G51)</f>
        <v>0.393595716814023</v>
      </c>
      <c r="BZ51" s="0" t="n">
        <f aca="false">IF(ABS(BX51-BY51)&lt;0.0000001,1,0)</f>
        <v>1</v>
      </c>
    </row>
    <row r="52" customFormat="false" ht="14.25" hidden="false" customHeight="false" outlineLevel="0" collapsed="false">
      <c r="A52" s="16" t="n">
        <v>4.9</v>
      </c>
      <c r="F52" s="4" t="n">
        <f aca="false">IF(AND((A51&gt;=$D$4),(A51&lt;=$D$5)),1,IF(AND((A51&gt;$D$3),(A51&lt;$D$4)),((A51-$D$3)/($D$4-$D$3)),IF(AND((A51&gt;$D$5),(A51&lt;$D$6)),((A51-$D$6)/($D$5-$D$6)),0)))</f>
        <v>0.4</v>
      </c>
      <c r="G52" s="4" t="n">
        <f aca="false">1/(1+ABS((A51-$D$22)/$D$20)^(2*$D$21))</f>
        <v>0.403639953447793</v>
      </c>
      <c r="H52" s="4" t="n">
        <f aca="false">1/(1+EXP(-$D$35*(A51-$D$36)))</f>
        <v>9.26136021199047E-010</v>
      </c>
      <c r="J52" s="12" t="n">
        <f aca="false">MIN(F52,MAX(G52,H52))</f>
        <v>0.4</v>
      </c>
      <c r="K52" s="12" t="n">
        <f aca="false">MAX(MIN(F52,G52),MIN(F52,H52))</f>
        <v>0.4</v>
      </c>
      <c r="L52" s="12" t="n">
        <f aca="false">IF(ABS(J52-K52)&lt;0.0000001,1,0)</f>
        <v>1</v>
      </c>
      <c r="M52" s="4" t="n">
        <f aca="false">MAX(F52,MIN(G52,H52))</f>
        <v>0.4</v>
      </c>
      <c r="N52" s="4" t="n">
        <f aca="false">MIN(MAX(F52,G52),MAX(F52,H52))</f>
        <v>0.4</v>
      </c>
      <c r="O52" s="4" t="n">
        <f aca="false">IF(ABS(M52-N52)&lt;0.0000001,1,0)</f>
        <v>1</v>
      </c>
      <c r="AA52" s="12" t="n">
        <f aca="false">F52+(G52*H52)-F52*(G52*H52)</f>
        <v>0.400000000224295</v>
      </c>
      <c r="AB52" s="12" t="n">
        <f aca="false">(F52+G52-F52*G52)*(F52+H52-F52*H52)</f>
        <v>0.25687358918432</v>
      </c>
      <c r="AC52" s="12" t="n">
        <f aca="false">IF(ABS(AA52-AB52)&lt;0.0000001,1,0)</f>
        <v>0</v>
      </c>
      <c r="AD52" s="12" t="n">
        <f aca="false">F52*(G52+H52-G52*H52)</f>
        <v>0.161455981600042</v>
      </c>
      <c r="AE52" s="12" t="n">
        <f aca="false">(F52*G52) + (F52*H52) - (F52*G52)*(F52*H52)</f>
        <v>0.16145598168976</v>
      </c>
      <c r="AF52" s="12" t="n">
        <f aca="false">IF(ABS(AD52-AE52)&lt;0.0000001,1,0)</f>
        <v>1</v>
      </c>
      <c r="AR52" s="0" t="n">
        <f aca="false">F52+(MAX(G52,H52))-F52*(MAX(G52,H52))</f>
        <v>0.642183972068676</v>
      </c>
      <c r="AS52" s="0" t="n">
        <f aca="false">MAX((F52+G52-F52*G52),(F52+H52-F52*H52))</f>
        <v>0.642183972068676</v>
      </c>
      <c r="AT52" s="0" t="n">
        <f aca="false">IF(ABS(AR52-AS52)&lt;0.0000001,1,0)</f>
        <v>1</v>
      </c>
      <c r="AU52" s="0" t="n">
        <f aca="false">F52+(MIN(G52,H52))-F52*(MIN(G52,H52))</f>
        <v>0.400000000555682</v>
      </c>
      <c r="AV52" s="0" t="n">
        <f aca="false">MIN((F52+G52-F52*G52),(F52+H52-F52*H52))</f>
        <v>0.400000000555682</v>
      </c>
      <c r="AW52" s="0" t="n">
        <f aca="false">IF(ABS(AU52-AV52)&lt;0.0000001,1,0)</f>
        <v>1</v>
      </c>
      <c r="AX52" s="0" t="n">
        <f aca="false">F52*(MAX(G52,H52))</f>
        <v>0.161455981379117</v>
      </c>
      <c r="AY52" s="0" t="n">
        <f aca="false">MAX(F52*G52,F52*H52)</f>
        <v>0.161455981379117</v>
      </c>
      <c r="AZ52" s="0" t="n">
        <f aca="false">IF(ABS(AX52-AY52)&lt;0.0000001,1,0)</f>
        <v>1</v>
      </c>
      <c r="BA52" s="0" t="n">
        <f aca="false">F52*(MIN(G52,H52))</f>
        <v>3.70454408479619E-010</v>
      </c>
      <c r="BB52" s="0" t="n">
        <f aca="false">MIN(F52*G52,F52*H52)</f>
        <v>3.70454408479619E-010</v>
      </c>
      <c r="BC52" s="0" t="n">
        <f aca="false">IF(ABS(BA52-BB52)&lt;0.0000001,1,0)</f>
        <v>1</v>
      </c>
      <c r="BO52" s="0" t="n">
        <f aca="false">1-MAX(F52,G52)</f>
        <v>0.596360046552207</v>
      </c>
      <c r="BP52" s="0" t="n">
        <f aca="false">MIN(1-F52,1-G52)</f>
        <v>0.596360046552207</v>
      </c>
      <c r="BQ52" s="0" t="n">
        <f aca="false">IF(ABS(BO52-BP52)&lt;0.0000001,1,0)</f>
        <v>1</v>
      </c>
      <c r="BR52" s="0" t="n">
        <f aca="false">1-MIN(F52,G52)</f>
        <v>0.6</v>
      </c>
      <c r="BS52" s="0" t="n">
        <f aca="false">MAX(1-F52,1-G52)</f>
        <v>0.6</v>
      </c>
      <c r="BT52" s="0" t="n">
        <f aca="false">IF(ABS(BR52-BS52)&lt;0.0000001,1,0)</f>
        <v>1</v>
      </c>
      <c r="BU52" s="0" t="n">
        <f aca="false">1-F52*G52</f>
        <v>0.838544018620883</v>
      </c>
      <c r="BV52" s="0" t="n">
        <f aca="false">(1-F52)+(1-G52)-(1-F52)*(1-G52)</f>
        <v>0.838544018620883</v>
      </c>
      <c r="BW52" s="0" t="n">
        <f aca="false">IF(ABS(BU52-BV52)&lt;0.0000001,1,0)</f>
        <v>1</v>
      </c>
      <c r="BX52" s="0" t="n">
        <f aca="false">1-(F52+G52-F52*G52)</f>
        <v>0.357816027931324</v>
      </c>
      <c r="BY52" s="0" t="n">
        <f aca="false">(1-F52)*(1-G52)</f>
        <v>0.357816027931324</v>
      </c>
      <c r="BZ52" s="0" t="n">
        <f aca="false">IF(ABS(BX52-BY52)&lt;0.0000001,1,0)</f>
        <v>1</v>
      </c>
    </row>
    <row r="53" customFormat="false" ht="14.25" hidden="false" customHeight="false" outlineLevel="0" collapsed="false">
      <c r="A53" s="16" t="n">
        <v>5</v>
      </c>
      <c r="F53" s="4" t="n">
        <f aca="false">IF(AND((A52&gt;=$D$4),(A52&lt;=$D$5)),1,IF(AND((A52&gt;$D$3),(A52&lt;$D$4)),((A52-$D$3)/($D$4-$D$3)),IF(AND((A52&gt;$D$5),(A52&lt;$D$6)),((A52-$D$6)/($D$5-$D$6)),0)))</f>
        <v>0.414285714285714</v>
      </c>
      <c r="G53" s="4" t="n">
        <f aca="false">1/(1+ABS((A52-$D$22)/$D$20)^(2*$D$21))</f>
        <v>0.450774744805133</v>
      </c>
      <c r="H53" s="4" t="n">
        <f aca="false">1/(1+EXP(-$D$35*(A52-$D$36)))</f>
        <v>1.38163258917063E-009</v>
      </c>
      <c r="J53" s="12" t="n">
        <f aca="false">MIN(F53,MAX(G53,H53))</f>
        <v>0.414285714285714</v>
      </c>
      <c r="K53" s="12" t="n">
        <f aca="false">MAX(MIN(F53,G53),MIN(F53,H53))</f>
        <v>0.414285714285714</v>
      </c>
      <c r="L53" s="12" t="n">
        <f aca="false">IF(ABS(J53-K53)&lt;0.0000001,1,0)</f>
        <v>1</v>
      </c>
      <c r="M53" s="4" t="n">
        <f aca="false">MAX(F53,MIN(G53,H53))</f>
        <v>0.414285714285714</v>
      </c>
      <c r="N53" s="4" t="n">
        <f aca="false">MIN(MAX(F53,G53),MAX(F53,H53))</f>
        <v>0.414285714285714</v>
      </c>
      <c r="O53" s="4" t="n">
        <f aca="false">IF(ABS(M53-N53)&lt;0.0000001,1,0)</f>
        <v>1</v>
      </c>
      <c r="AA53" s="12" t="n">
        <f aca="false">F53+(G53*H53)-F53*(G53*H53)</f>
        <v>0.4142857146505</v>
      </c>
      <c r="AB53" s="12" t="n">
        <f aca="false">(F53+G53-F53*G53)*(F53+H53-F53*H53)</f>
        <v>0.281014525359796</v>
      </c>
      <c r="AC53" s="12" t="n">
        <f aca="false">IF(ABS(AA53-AB53)&lt;0.0000001,1,0)</f>
        <v>0</v>
      </c>
      <c r="AD53" s="12" t="n">
        <f aca="false">F53*(G53+H53-G53*H53)</f>
        <v>0.186749537447926</v>
      </c>
      <c r="AE53" s="12" t="n">
        <f aca="false">(F53*G53) + (F53*H53) - (F53*G53)*(F53*H53)</f>
        <v>0.186749537599052</v>
      </c>
      <c r="AF53" s="12" t="n">
        <f aca="false">IF(ABS(AD53-AE53)&lt;0.0000001,1,0)</f>
        <v>1</v>
      </c>
      <c r="AR53" s="0" t="n">
        <f aca="false">F53+(MAX(G53,H53))-F53*(MAX(G53,H53))</f>
        <v>0.678310921957292</v>
      </c>
      <c r="AS53" s="0" t="n">
        <f aca="false">MAX((F53+G53-F53*G53),(F53+H53-F53*H53))</f>
        <v>0.678310921957292</v>
      </c>
      <c r="AT53" s="0" t="n">
        <f aca="false">IF(ABS(AR53-AS53)&lt;0.0000001,1,0)</f>
        <v>1</v>
      </c>
      <c r="AU53" s="0" t="n">
        <f aca="false">F53+(MIN(G53,H53))-F53*(MIN(G53,H53))</f>
        <v>0.414285715094956</v>
      </c>
      <c r="AV53" s="0" t="n">
        <f aca="false">MIN((F53+G53-F53*G53),(F53+H53-F53*H53))</f>
        <v>0.414285715094956</v>
      </c>
      <c r="AW53" s="0" t="n">
        <f aca="false">IF(ABS(AU53-AV53)&lt;0.0000001,1,0)</f>
        <v>1</v>
      </c>
      <c r="AX53" s="0" t="n">
        <f aca="false">F53*(MAX(G53,H53))</f>
        <v>0.186749537133555</v>
      </c>
      <c r="AY53" s="0" t="n">
        <f aca="false">MAX(F53*G53,F53*H53)</f>
        <v>0.186749537133555</v>
      </c>
      <c r="AZ53" s="0" t="n">
        <f aca="false">IF(ABS(AX53-AY53)&lt;0.0000001,1,0)</f>
        <v>1</v>
      </c>
      <c r="BA53" s="0" t="n">
        <f aca="false">F53*(MIN(G53,H53))</f>
        <v>5.72390644084976E-010</v>
      </c>
      <c r="BB53" s="0" t="n">
        <f aca="false">MIN(F53*G53,F53*H53)</f>
        <v>5.72390644084976E-010</v>
      </c>
      <c r="BC53" s="0" t="n">
        <f aca="false">IF(ABS(BA53-BB53)&lt;0.0000001,1,0)</f>
        <v>1</v>
      </c>
      <c r="BO53" s="0" t="n">
        <f aca="false">1-MAX(F53,G53)</f>
        <v>0.549225255194867</v>
      </c>
      <c r="BP53" s="0" t="n">
        <f aca="false">MIN(1-F53,1-G53)</f>
        <v>0.549225255194867</v>
      </c>
      <c r="BQ53" s="0" t="n">
        <f aca="false">IF(ABS(BO53-BP53)&lt;0.0000001,1,0)</f>
        <v>1</v>
      </c>
      <c r="BR53" s="0" t="n">
        <f aca="false">1-MIN(F53,G53)</f>
        <v>0.585714285714286</v>
      </c>
      <c r="BS53" s="0" t="n">
        <f aca="false">MAX(1-F53,1-G53)</f>
        <v>0.585714285714286</v>
      </c>
      <c r="BT53" s="0" t="n">
        <f aca="false">IF(ABS(BR53-BS53)&lt;0.0000001,1,0)</f>
        <v>1</v>
      </c>
      <c r="BU53" s="0" t="n">
        <f aca="false">1-F53*G53</f>
        <v>0.813250462866445</v>
      </c>
      <c r="BV53" s="0" t="n">
        <f aca="false">(1-F53)+(1-G53)-(1-F53)*(1-G53)</f>
        <v>0.813250462866445</v>
      </c>
      <c r="BW53" s="0" t="n">
        <f aca="false">IF(ABS(BU53-BV53)&lt;0.0000001,1,0)</f>
        <v>1</v>
      </c>
      <c r="BX53" s="0" t="n">
        <f aca="false">1-(F53+G53-F53*G53)</f>
        <v>0.321689078042708</v>
      </c>
      <c r="BY53" s="0" t="n">
        <f aca="false">(1-F53)*(1-G53)</f>
        <v>0.321689078042708</v>
      </c>
      <c r="BZ53" s="0" t="n">
        <f aca="false">IF(ABS(BX53-BY53)&lt;0.0000001,1,0)</f>
        <v>1</v>
      </c>
    </row>
    <row r="54" customFormat="false" ht="14.25" hidden="false" customHeight="false" outlineLevel="0" collapsed="false">
      <c r="A54" s="16" t="n">
        <v>5.1</v>
      </c>
      <c r="F54" s="4" t="n">
        <f aca="false">IF(AND((A53&gt;=$D$4),(A53&lt;=$D$5)),1,IF(AND((A53&gt;$D$3),(A53&lt;$D$4)),((A53-$D$3)/($D$4-$D$3)),IF(AND((A53&gt;$D$5),(A53&lt;$D$6)),((A53-$D$6)/($D$5-$D$6)),0)))</f>
        <v>0.428571428571429</v>
      </c>
      <c r="G54" s="4" t="n">
        <f aca="false">1/(1+ABS((A53-$D$22)/$D$20)^(2*$D$21))</f>
        <v>0.5</v>
      </c>
      <c r="H54" s="4" t="n">
        <f aca="false">1/(1+EXP(-$D$35*(A53-$D$36)))</f>
        <v>2.0611536181902E-009</v>
      </c>
      <c r="J54" s="12" t="n">
        <f aca="false">MIN(F54,MAX(G54,H54))</f>
        <v>0.428571428571429</v>
      </c>
      <c r="K54" s="12" t="n">
        <f aca="false">MAX(MIN(F54,G54),MIN(F54,H54))</f>
        <v>0.428571428571429</v>
      </c>
      <c r="L54" s="12" t="n">
        <f aca="false">IF(ABS(J54-K54)&lt;0.0000001,1,0)</f>
        <v>1</v>
      </c>
      <c r="M54" s="4" t="n">
        <f aca="false">MAX(F54,MIN(G54,H54))</f>
        <v>0.428571428571429</v>
      </c>
      <c r="N54" s="4" t="n">
        <f aca="false">MIN(MAX(F54,G54),MAX(F54,H54))</f>
        <v>0.428571428571429</v>
      </c>
      <c r="O54" s="4" t="n">
        <f aca="false">IF(ABS(M54-N54)&lt;0.0000001,1,0)</f>
        <v>1</v>
      </c>
      <c r="AA54" s="12" t="n">
        <f aca="false">F54+(G54*H54)-F54*(G54*H54)</f>
        <v>0.42857142916033</v>
      </c>
      <c r="AB54" s="12" t="n">
        <f aca="false">(F54+G54-F54*G54)*(F54+H54-F54*H54)</f>
        <v>0.306122449820879</v>
      </c>
      <c r="AC54" s="12" t="n">
        <f aca="false">IF(ABS(AA54-AB54)&lt;0.0000001,1,0)</f>
        <v>0</v>
      </c>
      <c r="AD54" s="12" t="n">
        <f aca="false">F54*(G54+H54-G54*H54)</f>
        <v>0.21428571472739</v>
      </c>
      <c r="AE54" s="12" t="n">
        <f aca="false">(F54*G54) + (F54*H54) - (F54*G54)*(F54*H54)</f>
        <v>0.214285714979776</v>
      </c>
      <c r="AF54" s="12" t="n">
        <f aca="false">IF(ABS(AD54-AE54)&lt;0.0000001,1,0)</f>
        <v>1</v>
      </c>
      <c r="AR54" s="0" t="n">
        <f aca="false">F54+(MAX(G54,H54))-F54*(MAX(G54,H54))</f>
        <v>0.714285714285714</v>
      </c>
      <c r="AS54" s="0" t="n">
        <f aca="false">MAX((F54+G54-F54*G54),(F54+H54-F54*H54))</f>
        <v>0.714285714285714</v>
      </c>
      <c r="AT54" s="0" t="n">
        <f aca="false">IF(ABS(AR54-AS54)&lt;0.0000001,1,0)</f>
        <v>1</v>
      </c>
      <c r="AU54" s="0" t="n">
        <f aca="false">F54+(MIN(G54,H54))-F54*(MIN(G54,H54))</f>
        <v>0.428571429749231</v>
      </c>
      <c r="AV54" s="0" t="n">
        <f aca="false">MIN((F54+G54-F54*G54),(F54+H54-F54*H54))</f>
        <v>0.428571429749231</v>
      </c>
      <c r="AW54" s="0" t="n">
        <f aca="false">IF(ABS(AU54-AV54)&lt;0.0000001,1,0)</f>
        <v>1</v>
      </c>
      <c r="AX54" s="0" t="n">
        <f aca="false">F54*(MAX(G54,H54))</f>
        <v>0.214285714285714</v>
      </c>
      <c r="AY54" s="0" t="n">
        <f aca="false">MAX(F54*G54,F54*H54)</f>
        <v>0.214285714285714</v>
      </c>
      <c r="AZ54" s="0" t="n">
        <f aca="false">IF(ABS(AX54-AY54)&lt;0.0000001,1,0)</f>
        <v>1</v>
      </c>
      <c r="BA54" s="0" t="n">
        <f aca="false">F54*(MIN(G54,H54))</f>
        <v>8.83351550652945E-010</v>
      </c>
      <c r="BB54" s="0" t="n">
        <f aca="false">MIN(F54*G54,F54*H54)</f>
        <v>8.83351550652945E-010</v>
      </c>
      <c r="BC54" s="0" t="n">
        <f aca="false">IF(ABS(BA54-BB54)&lt;0.0000001,1,0)</f>
        <v>1</v>
      </c>
      <c r="BO54" s="0" t="n">
        <f aca="false">1-MAX(F54,G54)</f>
        <v>0.5</v>
      </c>
      <c r="BP54" s="0" t="n">
        <f aca="false">MIN(1-F54,1-G54)</f>
        <v>0.5</v>
      </c>
      <c r="BQ54" s="0" t="n">
        <f aca="false">IF(ABS(BO54-BP54)&lt;0.0000001,1,0)</f>
        <v>1</v>
      </c>
      <c r="BR54" s="0" t="n">
        <f aca="false">1-MIN(F54,G54)</f>
        <v>0.571428571428571</v>
      </c>
      <c r="BS54" s="0" t="n">
        <f aca="false">MAX(1-F54,1-G54)</f>
        <v>0.571428571428571</v>
      </c>
      <c r="BT54" s="0" t="n">
        <f aca="false">IF(ABS(BR54-BS54)&lt;0.0000001,1,0)</f>
        <v>1</v>
      </c>
      <c r="BU54" s="0" t="n">
        <f aca="false">1-F54*G54</f>
        <v>0.785714285714286</v>
      </c>
      <c r="BV54" s="0" t="n">
        <f aca="false">(1-F54)+(1-G54)-(1-F54)*(1-G54)</f>
        <v>0.785714285714286</v>
      </c>
      <c r="BW54" s="0" t="n">
        <f aca="false">IF(ABS(BU54-BV54)&lt;0.0000001,1,0)</f>
        <v>1</v>
      </c>
      <c r="BX54" s="0" t="n">
        <f aca="false">1-(F54+G54-F54*G54)</f>
        <v>0.285714285714286</v>
      </c>
      <c r="BY54" s="0" t="n">
        <f aca="false">(1-F54)*(1-G54)</f>
        <v>0.285714285714286</v>
      </c>
      <c r="BZ54" s="0" t="n">
        <f aca="false">IF(ABS(BX54-BY54)&lt;0.0000001,1,0)</f>
        <v>1</v>
      </c>
    </row>
    <row r="55" customFormat="false" ht="14.25" hidden="false" customHeight="false" outlineLevel="0" collapsed="false">
      <c r="A55" s="16" t="n">
        <v>5.2</v>
      </c>
      <c r="F55" s="4" t="n">
        <f aca="false">IF(AND((A54&gt;=$D$4),(A54&lt;=$D$5)),1,IF(AND((A54&gt;$D$3),(A54&lt;$D$4)),((A54-$D$3)/($D$4-$D$3)),IF(AND((A54&gt;$D$5),(A54&lt;$D$6)),((A54-$D$6)/($D$5-$D$6)),0)))</f>
        <v>0.442857142857143</v>
      </c>
      <c r="G55" s="4" t="n">
        <f aca="false">1/(1+ABS((A54-$D$22)/$D$20)^(2*$D$21))</f>
        <v>0.550463219194817</v>
      </c>
      <c r="H55" s="4" t="n">
        <f aca="false">1/(1+EXP(-$D$35*(A54-$D$36)))</f>
        <v>3.07487987013172E-009</v>
      </c>
      <c r="J55" s="12" t="n">
        <f aca="false">MIN(F55,MAX(G55,H55))</f>
        <v>0.442857142857143</v>
      </c>
      <c r="K55" s="12" t="n">
        <f aca="false">MAX(MIN(F55,G55),MIN(F55,H55))</f>
        <v>0.442857142857143</v>
      </c>
      <c r="L55" s="12" t="n">
        <f aca="false">IF(ABS(J55-K55)&lt;0.0000001,1,0)</f>
        <v>1</v>
      </c>
      <c r="M55" s="4" t="n">
        <f aca="false">MAX(F55,MIN(G55,H55))</f>
        <v>0.442857142857143</v>
      </c>
      <c r="N55" s="4" t="n">
        <f aca="false">MIN(MAX(F55,G55),MAX(F55,H55))</f>
        <v>0.442857142857143</v>
      </c>
      <c r="O55" s="4" t="n">
        <f aca="false">IF(ABS(M55-N55)&lt;0.0000001,1,0)</f>
        <v>1</v>
      </c>
      <c r="AA55" s="12" t="n">
        <f aca="false">F55+(G55*H55)-F55*(G55*H55)</f>
        <v>0.442857143800167</v>
      </c>
      <c r="AB55" s="12" t="n">
        <f aca="false">(F55+G55-F55*G55)*(F55+H55-F55*H55)</f>
        <v>0.331940824142555</v>
      </c>
      <c r="AC55" s="12" t="n">
        <f aca="false">IF(ABS(AA55-AB55)&lt;0.0000001,1,0)</f>
        <v>0</v>
      </c>
      <c r="AD55" s="12" t="n">
        <f aca="false">F55*(G55+H55-G55*H55)</f>
        <v>0.243776569112711</v>
      </c>
      <c r="AE55" s="12" t="n">
        <f aca="false">(F55*G55) + (F55*H55) - (F55*G55)*(F55*H55)</f>
        <v>0.243776569530336</v>
      </c>
      <c r="AF55" s="12" t="n">
        <f aca="false">IF(ABS(AD55-AE55)&lt;0.0000001,1,0)</f>
        <v>1</v>
      </c>
      <c r="AR55" s="0" t="n">
        <f aca="false">F55+(MAX(G55,H55))-F55*(MAX(G55,H55))</f>
        <v>0.749543793551398</v>
      </c>
      <c r="AS55" s="0" t="n">
        <f aca="false">MAX((F55+G55-F55*G55),(F55+H55-F55*H55))</f>
        <v>0.749543793551398</v>
      </c>
      <c r="AT55" s="0" t="n">
        <f aca="false">IF(ABS(AR55-AS55)&lt;0.0000001,1,0)</f>
        <v>1</v>
      </c>
      <c r="AU55" s="0" t="n">
        <f aca="false">F55+(MIN(G55,H55))-F55*(MIN(G55,H55))</f>
        <v>0.44285714457029</v>
      </c>
      <c r="AV55" s="0" t="n">
        <f aca="false">MIN((F55+G55-F55*G55),(F55+H55-F55*H55))</f>
        <v>0.44285714457029</v>
      </c>
      <c r="AW55" s="0" t="n">
        <f aca="false">IF(ABS(AU55-AV55)&lt;0.0000001,1,0)</f>
        <v>1</v>
      </c>
      <c r="AX55" s="0" t="n">
        <f aca="false">F55*(MAX(G55,H55))</f>
        <v>0.243776568500562</v>
      </c>
      <c r="AY55" s="0" t="n">
        <f aca="false">MAX(F55*G55,F55*H55)</f>
        <v>0.243776568500562</v>
      </c>
      <c r="AZ55" s="0" t="n">
        <f aca="false">IF(ABS(AX55-AY55)&lt;0.0000001,1,0)</f>
        <v>1</v>
      </c>
      <c r="BA55" s="0" t="n">
        <f aca="false">F55*(MIN(G55,H55))</f>
        <v>1.36173251391548E-009</v>
      </c>
      <c r="BB55" s="0" t="n">
        <f aca="false">MIN(F55*G55,F55*H55)</f>
        <v>1.36173251391548E-009</v>
      </c>
      <c r="BC55" s="0" t="n">
        <f aca="false">IF(ABS(BA55-BB55)&lt;0.0000001,1,0)</f>
        <v>1</v>
      </c>
      <c r="BO55" s="0" t="n">
        <f aca="false">1-MAX(F55,G55)</f>
        <v>0.449536780805183</v>
      </c>
      <c r="BP55" s="0" t="n">
        <f aca="false">MIN(1-F55,1-G55)</f>
        <v>0.449536780805183</v>
      </c>
      <c r="BQ55" s="0" t="n">
        <f aca="false">IF(ABS(BO55-BP55)&lt;0.0000001,1,0)</f>
        <v>1</v>
      </c>
      <c r="BR55" s="0" t="n">
        <f aca="false">1-MIN(F55,G55)</f>
        <v>0.557142857142857</v>
      </c>
      <c r="BS55" s="0" t="n">
        <f aca="false">MAX(1-F55,1-G55)</f>
        <v>0.557142857142857</v>
      </c>
      <c r="BT55" s="0" t="n">
        <f aca="false">IF(ABS(BR55-BS55)&lt;0.0000001,1,0)</f>
        <v>1</v>
      </c>
      <c r="BU55" s="0" t="n">
        <f aca="false">1-F55*G55</f>
        <v>0.756223431499438</v>
      </c>
      <c r="BV55" s="0" t="n">
        <f aca="false">(1-F55)+(1-G55)-(1-F55)*(1-G55)</f>
        <v>0.756223431499438</v>
      </c>
      <c r="BW55" s="0" t="n">
        <f aca="false">IF(ABS(BU55-BV55)&lt;0.0000001,1,0)</f>
        <v>1</v>
      </c>
      <c r="BX55" s="0" t="n">
        <f aca="false">1-(F55+G55-F55*G55)</f>
        <v>0.250456206448602</v>
      </c>
      <c r="BY55" s="0" t="n">
        <f aca="false">(1-F55)*(1-G55)</f>
        <v>0.250456206448602</v>
      </c>
      <c r="BZ55" s="0" t="n">
        <f aca="false">IF(ABS(BX55-BY55)&lt;0.0000001,1,0)</f>
        <v>1</v>
      </c>
    </row>
    <row r="56" customFormat="false" ht="14.25" hidden="false" customHeight="false" outlineLevel="0" collapsed="false">
      <c r="A56" s="16" t="n">
        <v>5.3</v>
      </c>
      <c r="F56" s="4" t="n">
        <f aca="false">IF(AND((A55&gt;=$D$4),(A55&lt;=$D$5)),1,IF(AND((A55&gt;$D$3),(A55&lt;$D$4)),((A55-$D$3)/($D$4-$D$3)),IF(AND((A55&gt;$D$5),(A55&lt;$D$6)),((A55-$D$6)/($D$5-$D$6)),0)))</f>
        <v>0.457142857142857</v>
      </c>
      <c r="G56" s="4" t="n">
        <f aca="false">1/(1+ABS((A55-$D$22)/$D$20)^(2*$D$21))</f>
        <v>0.601170925395604</v>
      </c>
      <c r="H56" s="4" t="n">
        <f aca="false">1/(1+EXP(-$D$35*(A55-$D$36)))</f>
        <v>4.58718172560529E-009</v>
      </c>
      <c r="J56" s="12" t="n">
        <f aca="false">MIN(F56,MAX(G56,H56))</f>
        <v>0.457142857142857</v>
      </c>
      <c r="K56" s="12" t="n">
        <f aca="false">MAX(MIN(F56,G56),MIN(F56,H56))</f>
        <v>0.457142857142857</v>
      </c>
      <c r="L56" s="12" t="n">
        <f aca="false">IF(ABS(J56-K56)&lt;0.0000001,1,0)</f>
        <v>1</v>
      </c>
      <c r="M56" s="4" t="n">
        <f aca="false">MAX(F56,MIN(G56,H56))</f>
        <v>0.457142857142857</v>
      </c>
      <c r="N56" s="4" t="n">
        <f aca="false">MIN(MAX(F56,G56),MAX(F56,H56))</f>
        <v>0.457142857142857</v>
      </c>
      <c r="O56" s="4" t="n">
        <f aca="false">IF(ABS(M56-N56)&lt;0.0000001,1,0)</f>
        <v>1</v>
      </c>
      <c r="AA56" s="12" t="n">
        <f aca="false">F56+(G56*H56)-F56*(G56*H56)</f>
        <v>0.457142858639884</v>
      </c>
      <c r="AB56" s="12" t="n">
        <f aca="false">(F56+G56-F56*G56)*(F56+H56-F56*H56)</f>
        <v>0.358168133641053</v>
      </c>
      <c r="AC56" s="12" t="n">
        <f aca="false">IF(ABS(AA56-AB56)&lt;0.0000001,1,0)</f>
        <v>0</v>
      </c>
      <c r="AD56" s="12" t="n">
        <f aca="false">F56*(G56+H56-G56*H56)</f>
        <v>0.274820995302905</v>
      </c>
      <c r="AE56" s="12" t="n">
        <f aca="false">(F56*G56) + (F56*H56) - (F56*G56)*(F56*H56)</f>
        <v>0.27482099598726</v>
      </c>
      <c r="AF56" s="12" t="n">
        <f aca="false">IF(ABS(AD56-AE56)&lt;0.0000001,1,0)</f>
        <v>1</v>
      </c>
      <c r="AR56" s="0" t="n">
        <f aca="false">F56+(MAX(G56,H56))-F56*(MAX(G56,H56))</f>
        <v>0.783492788071899</v>
      </c>
      <c r="AS56" s="0" t="n">
        <f aca="false">MAX((F56+G56-F56*G56),(F56+H56-F56*H56))</f>
        <v>0.783492788071899</v>
      </c>
      <c r="AT56" s="0" t="n">
        <f aca="false">IF(ABS(AR56-AS56)&lt;0.0000001,1,0)</f>
        <v>1</v>
      </c>
      <c r="AU56" s="0" t="n">
        <f aca="false">F56+(MIN(G56,H56))-F56*(MIN(G56,H56))</f>
        <v>0.457142859633042</v>
      </c>
      <c r="AV56" s="0" t="n">
        <f aca="false">MIN((F56+G56-F56*G56),(F56+H56-F56*H56))</f>
        <v>0.457142859633042</v>
      </c>
      <c r="AW56" s="0" t="n">
        <f aca="false">IF(ABS(AU56-AV56)&lt;0.0000001,1,0)</f>
        <v>1</v>
      </c>
      <c r="AX56" s="0" t="n">
        <f aca="false">F56*(MAX(G56,H56))</f>
        <v>0.274820994466562</v>
      </c>
      <c r="AY56" s="0" t="n">
        <f aca="false">MAX(F56*G56,F56*H56)</f>
        <v>0.274820994466562</v>
      </c>
      <c r="AZ56" s="0" t="n">
        <f aca="false">IF(ABS(AX56-AY56)&lt;0.0000001,1,0)</f>
        <v>1</v>
      </c>
      <c r="BA56" s="0" t="n">
        <f aca="false">F56*(MIN(G56,H56))</f>
        <v>2.0969973602767E-009</v>
      </c>
      <c r="BB56" s="0" t="n">
        <f aca="false">MIN(F56*G56,F56*H56)</f>
        <v>2.0969973602767E-009</v>
      </c>
      <c r="BC56" s="0" t="n">
        <f aca="false">IF(ABS(BA56-BB56)&lt;0.0000001,1,0)</f>
        <v>1</v>
      </c>
      <c r="BO56" s="0" t="n">
        <f aca="false">1-MAX(F56,G56)</f>
        <v>0.398829074604396</v>
      </c>
      <c r="BP56" s="0" t="n">
        <f aca="false">MIN(1-F56,1-G56)</f>
        <v>0.398829074604396</v>
      </c>
      <c r="BQ56" s="0" t="n">
        <f aca="false">IF(ABS(BO56-BP56)&lt;0.0000001,1,0)</f>
        <v>1</v>
      </c>
      <c r="BR56" s="0" t="n">
        <f aca="false">1-MIN(F56,G56)</f>
        <v>0.542857142857143</v>
      </c>
      <c r="BS56" s="0" t="n">
        <f aca="false">MAX(1-F56,1-G56)</f>
        <v>0.542857142857143</v>
      </c>
      <c r="BT56" s="0" t="n">
        <f aca="false">IF(ABS(BR56-BS56)&lt;0.0000001,1,0)</f>
        <v>1</v>
      </c>
      <c r="BU56" s="0" t="n">
        <f aca="false">1-F56*G56</f>
        <v>0.725179005533438</v>
      </c>
      <c r="BV56" s="0" t="n">
        <f aca="false">(1-F56)+(1-G56)-(1-F56)*(1-G56)</f>
        <v>0.725179005533438</v>
      </c>
      <c r="BW56" s="0" t="n">
        <f aca="false">IF(ABS(BU56-BV56)&lt;0.0000001,1,0)</f>
        <v>1</v>
      </c>
      <c r="BX56" s="0" t="n">
        <f aca="false">1-(F56+G56-F56*G56)</f>
        <v>0.216507211928101</v>
      </c>
      <c r="BY56" s="0" t="n">
        <f aca="false">(1-F56)*(1-G56)</f>
        <v>0.216507211928101</v>
      </c>
      <c r="BZ56" s="0" t="n">
        <f aca="false">IF(ABS(BX56-BY56)&lt;0.0000001,1,0)</f>
        <v>1</v>
      </c>
    </row>
    <row r="57" customFormat="false" ht="14.25" hidden="false" customHeight="false" outlineLevel="0" collapsed="false">
      <c r="A57" s="16" t="n">
        <v>5.4</v>
      </c>
      <c r="F57" s="4" t="n">
        <f aca="false">IF(AND((A56&gt;=$D$4),(A56&lt;=$D$5)),1,IF(AND((A56&gt;$D$3),(A56&lt;$D$4)),((A56-$D$3)/($D$4-$D$3)),IF(AND((A56&gt;$D$5),(A56&lt;$D$6)),((A56-$D$6)/($D$5-$D$6)),0)))</f>
        <v>0.471428571428571</v>
      </c>
      <c r="G57" s="4" t="n">
        <f aca="false">1/(1+ABS((A56-$D$22)/$D$20)^(2*$D$21))</f>
        <v>0.651057845311086</v>
      </c>
      <c r="H57" s="4" t="n">
        <f aca="false">1/(1+EXP(-$D$35*(A56-$D$36)))</f>
        <v>6.84327097538763E-009</v>
      </c>
      <c r="J57" s="12" t="n">
        <f aca="false">MIN(F57,MAX(G57,H57))</f>
        <v>0.471428571428571</v>
      </c>
      <c r="K57" s="12" t="n">
        <f aca="false">MAX(MIN(F57,G57),MIN(F57,H57))</f>
        <v>0.471428571428571</v>
      </c>
      <c r="L57" s="12" t="n">
        <f aca="false">IF(ABS(J57-K57)&lt;0.0000001,1,0)</f>
        <v>1</v>
      </c>
      <c r="M57" s="4" t="n">
        <f aca="false">MAX(F57,MIN(G57,H57))</f>
        <v>0.471428571428571</v>
      </c>
      <c r="N57" s="4" t="n">
        <f aca="false">MIN(MAX(F57,G57),MAX(F57,H57))</f>
        <v>0.471428571428571</v>
      </c>
      <c r="O57" s="4" t="n">
        <f aca="false">IF(ABS(M57-N57)&lt;0.0000001,1,0)</f>
        <v>1</v>
      </c>
      <c r="AA57" s="12" t="n">
        <f aca="false">F57+(G57*H57)-F57*(G57*H57)</f>
        <v>0.47142857378355</v>
      </c>
      <c r="AB57" s="12" t="n">
        <f aca="false">(F57+G57-F57*G57)*(F57+H57-F57*H57)</f>
        <v>0.38447788644487</v>
      </c>
      <c r="AC57" s="12" t="n">
        <f aca="false">IF(ABS(AA57-AB57)&lt;0.0000001,1,0)</f>
        <v>0</v>
      </c>
      <c r="AD57" s="12" t="n">
        <f aca="false">F57*(G57+H57-G57*H57)</f>
        <v>0.306927271058096</v>
      </c>
      <c r="AE57" s="12" t="n">
        <f aca="false">(F57*G57) + (F57*H57) - (F57*G57)*(F57*H57)</f>
        <v>0.3069272721683</v>
      </c>
      <c r="AF57" s="12" t="n">
        <f aca="false">IF(ABS(AD57-AE57)&lt;0.0000001,1,0)</f>
        <v>1</v>
      </c>
      <c r="AR57" s="0" t="n">
        <f aca="false">F57+(MAX(G57,H57))-F57*(MAX(G57,H57))</f>
        <v>0.815559146807288</v>
      </c>
      <c r="AS57" s="0" t="n">
        <f aca="false">MAX((F57+G57-F57*G57),(F57+H57-F57*H57))</f>
        <v>0.815559146807288</v>
      </c>
      <c r="AT57" s="0" t="n">
        <f aca="false">IF(ABS(AR57-AS57)&lt;0.0000001,1,0)</f>
        <v>1</v>
      </c>
      <c r="AU57" s="0" t="n">
        <f aca="false">F57+(MIN(G57,H57))-F57*(MIN(G57,H57))</f>
        <v>0.471428575045729</v>
      </c>
      <c r="AV57" s="0" t="n">
        <f aca="false">MIN((F57+G57-F57*G57),(F57+H57-F57*H57))</f>
        <v>0.471428575045729</v>
      </c>
      <c r="AW57" s="0" t="n">
        <f aca="false">IF(ABS(AU57-AV57)&lt;0.0000001,1,0)</f>
        <v>1</v>
      </c>
      <c r="AX57" s="0" t="n">
        <f aca="false">F57*(MAX(G57,H57))</f>
        <v>0.306927269932369</v>
      </c>
      <c r="AY57" s="0" t="n">
        <f aca="false">MAX(F57*G57,F57*H57)</f>
        <v>0.306927269932369</v>
      </c>
      <c r="AZ57" s="0" t="n">
        <f aca="false">IF(ABS(AX57-AY57)&lt;0.0000001,1,0)</f>
        <v>1</v>
      </c>
      <c r="BA57" s="0" t="n">
        <f aca="false">F57*(MIN(G57,H57))</f>
        <v>3.2261134598256E-009</v>
      </c>
      <c r="BB57" s="0" t="n">
        <f aca="false">MIN(F57*G57,F57*H57)</f>
        <v>3.2261134598256E-009</v>
      </c>
      <c r="BC57" s="0" t="n">
        <f aca="false">IF(ABS(BA57-BB57)&lt;0.0000001,1,0)</f>
        <v>1</v>
      </c>
      <c r="BO57" s="0" t="n">
        <f aca="false">1-MAX(F57,G57)</f>
        <v>0.348942154688914</v>
      </c>
      <c r="BP57" s="0" t="n">
        <f aca="false">MIN(1-F57,1-G57)</f>
        <v>0.348942154688914</v>
      </c>
      <c r="BQ57" s="0" t="n">
        <f aca="false">IF(ABS(BO57-BP57)&lt;0.0000001,1,0)</f>
        <v>1</v>
      </c>
      <c r="BR57" s="0" t="n">
        <f aca="false">1-MIN(F57,G57)</f>
        <v>0.528571428571429</v>
      </c>
      <c r="BS57" s="0" t="n">
        <f aca="false">MAX(1-F57,1-G57)</f>
        <v>0.528571428571429</v>
      </c>
      <c r="BT57" s="0" t="n">
        <f aca="false">IF(ABS(BR57-BS57)&lt;0.0000001,1,0)</f>
        <v>1</v>
      </c>
      <c r="BU57" s="0" t="n">
        <f aca="false">1-F57*G57</f>
        <v>0.693072730067631</v>
      </c>
      <c r="BV57" s="0" t="n">
        <f aca="false">(1-F57)+(1-G57)-(1-F57)*(1-G57)</f>
        <v>0.693072730067631</v>
      </c>
      <c r="BW57" s="0" t="n">
        <f aca="false">IF(ABS(BU57-BV57)&lt;0.0000001,1,0)</f>
        <v>1</v>
      </c>
      <c r="BX57" s="0" t="n">
        <f aca="false">1-(F57+G57-F57*G57)</f>
        <v>0.184440853192712</v>
      </c>
      <c r="BY57" s="0" t="n">
        <f aca="false">(1-F57)*(1-G57)</f>
        <v>0.184440853192712</v>
      </c>
      <c r="BZ57" s="0" t="n">
        <f aca="false">IF(ABS(BX57-BY57)&lt;0.0000001,1,0)</f>
        <v>1</v>
      </c>
    </row>
    <row r="58" customFormat="false" ht="14.25" hidden="false" customHeight="false" outlineLevel="0" collapsed="false">
      <c r="A58" s="16" t="n">
        <v>5.5</v>
      </c>
      <c r="F58" s="4" t="n">
        <f aca="false">IF(AND((A57&gt;=$D$4),(A57&lt;=$D$5)),1,IF(AND((A57&gt;$D$3),(A57&lt;$D$4)),((A57-$D$3)/($D$4-$D$3)),IF(AND((A57&gt;$D$5),(A57&lt;$D$6)),((A57-$D$6)/($D$5-$D$6)),0)))</f>
        <v>0.485714285714286</v>
      </c>
      <c r="G58" s="4" t="n">
        <f aca="false">1/(1+ABS((A57-$D$22)/$D$20)^(2*$D$21))</f>
        <v>0.699072298203886</v>
      </c>
      <c r="H58" s="4" t="n">
        <f aca="false">1/(1+EXP(-$D$35*(A57-$D$36)))</f>
        <v>1.02089606193748E-008</v>
      </c>
      <c r="J58" s="12" t="n">
        <f aca="false">MIN(F58,MAX(G58,H58))</f>
        <v>0.485714285714286</v>
      </c>
      <c r="K58" s="12" t="n">
        <f aca="false">MAX(MIN(F58,G58),MIN(F58,H58))</f>
        <v>0.485714285714286</v>
      </c>
      <c r="L58" s="12" t="n">
        <f aca="false">IF(ABS(J58-K58)&lt;0.0000001,1,0)</f>
        <v>1</v>
      </c>
      <c r="M58" s="4" t="n">
        <f aca="false">MAX(F58,MIN(G58,H58))</f>
        <v>0.485714285714286</v>
      </c>
      <c r="N58" s="4" t="n">
        <f aca="false">MIN(MAX(F58,G58),MAX(F58,H58))</f>
        <v>0.485714285714286</v>
      </c>
      <c r="O58" s="4" t="n">
        <f aca="false">IF(ABS(M58-N58)&lt;0.0000001,1,0)</f>
        <v>1</v>
      </c>
      <c r="AA58" s="12" t="n">
        <f aca="false">F58+(G58*H58)-F58*(G58*H58)</f>
        <v>0.485714289384641</v>
      </c>
      <c r="AB58" s="12" t="n">
        <f aca="false">(F58+G58-F58*G58)*(F58+H58-F58*H58)</f>
        <v>0.410543778519718</v>
      </c>
      <c r="AC58" s="12" t="n">
        <f aca="false">IF(ABS(AA58-AB58)&lt;0.0000001,1,0)</f>
        <v>0</v>
      </c>
      <c r="AD58" s="12" t="n">
        <f aca="false">F58*(G58+H58-G58*H58)</f>
        <v>0.339549403476936</v>
      </c>
      <c r="AE58" s="12" t="n">
        <f aca="false">(F58*G58) + (F58*H58) - (F58*G58)*(F58*H58)</f>
        <v>0.33954940525968</v>
      </c>
      <c r="AF58" s="12" t="n">
        <f aca="false">IF(ABS(AD58-AE58)&lt;0.0000001,1,0)</f>
        <v>1</v>
      </c>
      <c r="AR58" s="0" t="n">
        <f aca="false">F58+(MAX(G58,H58))-F58*(MAX(G58,H58))</f>
        <v>0.845237181933427</v>
      </c>
      <c r="AS58" s="0" t="n">
        <f aca="false">MAX((F58+G58-F58*G58),(F58+H58-F58*H58))</f>
        <v>0.845237181933427</v>
      </c>
      <c r="AT58" s="0" t="n">
        <f aca="false">IF(ABS(AR58-AS58)&lt;0.0000001,1,0)</f>
        <v>1</v>
      </c>
      <c r="AU58" s="0" t="n">
        <f aca="false">F58+(MIN(G58,H58))-F58*(MIN(G58,H58))</f>
        <v>0.485714290964608</v>
      </c>
      <c r="AV58" s="0" t="n">
        <f aca="false">MIN((F58+G58-F58*G58),(F58+H58-F58*H58))</f>
        <v>0.485714290964608</v>
      </c>
      <c r="AW58" s="0" t="n">
        <f aca="false">IF(ABS(AU58-AV58)&lt;0.0000001,1,0)</f>
        <v>1</v>
      </c>
      <c r="AX58" s="0" t="n">
        <f aca="false">F58*(MAX(G58,H58))</f>
        <v>0.339549401984744</v>
      </c>
      <c r="AY58" s="0" t="n">
        <f aca="false">MAX(F58*G58,F58*H58)</f>
        <v>0.339549401984744</v>
      </c>
      <c r="AZ58" s="0" t="n">
        <f aca="false">IF(ABS(AX58-AY58)&lt;0.0000001,1,0)</f>
        <v>1</v>
      </c>
      <c r="BA58" s="0" t="n">
        <f aca="false">F58*(MIN(G58,H58))</f>
        <v>4.95863801512488E-009</v>
      </c>
      <c r="BB58" s="0" t="n">
        <f aca="false">MIN(F58*G58,F58*H58)</f>
        <v>4.95863801512488E-009</v>
      </c>
      <c r="BC58" s="0" t="n">
        <f aca="false">IF(ABS(BA58-BB58)&lt;0.0000001,1,0)</f>
        <v>1</v>
      </c>
      <c r="BO58" s="0" t="n">
        <f aca="false">1-MAX(F58,G58)</f>
        <v>0.300927701796115</v>
      </c>
      <c r="BP58" s="0" t="n">
        <f aca="false">MIN(1-F58,1-G58)</f>
        <v>0.300927701796115</v>
      </c>
      <c r="BQ58" s="0" t="n">
        <f aca="false">IF(ABS(BO58-BP58)&lt;0.0000001,1,0)</f>
        <v>1</v>
      </c>
      <c r="BR58" s="0" t="n">
        <f aca="false">1-MIN(F58,G58)</f>
        <v>0.514285714285714</v>
      </c>
      <c r="BS58" s="0" t="n">
        <f aca="false">MAX(1-F58,1-G58)</f>
        <v>0.514285714285714</v>
      </c>
      <c r="BT58" s="0" t="n">
        <f aca="false">IF(ABS(BR58-BS58)&lt;0.0000001,1,0)</f>
        <v>1</v>
      </c>
      <c r="BU58" s="0" t="n">
        <f aca="false">1-F58*G58</f>
        <v>0.660450598015256</v>
      </c>
      <c r="BV58" s="0" t="n">
        <f aca="false">(1-F58)+(1-G58)-(1-F58)*(1-G58)</f>
        <v>0.660450598015256</v>
      </c>
      <c r="BW58" s="0" t="n">
        <f aca="false">IF(ABS(BU58-BV58)&lt;0.0000001,1,0)</f>
        <v>1</v>
      </c>
      <c r="BX58" s="0" t="n">
        <f aca="false">1-(F58+G58-F58*G58)</f>
        <v>0.154762818066573</v>
      </c>
      <c r="BY58" s="0" t="n">
        <f aca="false">(1-F58)*(1-G58)</f>
        <v>0.154762818066573</v>
      </c>
      <c r="BZ58" s="0" t="n">
        <f aca="false">IF(ABS(BX58-BY58)&lt;0.0000001,1,0)</f>
        <v>1</v>
      </c>
    </row>
    <row r="59" customFormat="false" ht="14.25" hidden="false" customHeight="false" outlineLevel="0" collapsed="false">
      <c r="A59" s="16" t="n">
        <v>5.6</v>
      </c>
      <c r="F59" s="4" t="n">
        <f aca="false">IF(AND((A58&gt;=$D$4),(A58&lt;=$D$5)),1,IF(AND((A58&gt;$D$3),(A58&lt;$D$4)),((A58-$D$3)/($D$4-$D$3)),IF(AND((A58&gt;$D$5),(A58&lt;$D$6)),((A58-$D$6)/($D$5-$D$6)),0)))</f>
        <v>0.5</v>
      </c>
      <c r="G59" s="4" t="n">
        <f aca="false">1/(1+ABS((A58-$D$22)/$D$20)^(2*$D$21))</f>
        <v>0.744264188958779</v>
      </c>
      <c r="H59" s="4" t="n">
        <f aca="false">1/(1+EXP(-$D$35*(A58-$D$36)))</f>
        <v>1.52299795127604E-008</v>
      </c>
      <c r="J59" s="12" t="n">
        <f aca="false">MIN(F59,MAX(G59,H59))</f>
        <v>0.5</v>
      </c>
      <c r="K59" s="12" t="n">
        <f aca="false">MAX(MIN(F59,G59),MIN(F59,H59))</f>
        <v>0.5</v>
      </c>
      <c r="L59" s="12" t="n">
        <f aca="false">IF(ABS(J59-K59)&lt;0.0000001,1,0)</f>
        <v>1</v>
      </c>
      <c r="M59" s="4" t="n">
        <f aca="false">MAX(F59,MIN(G59,H59))</f>
        <v>0.5</v>
      </c>
      <c r="N59" s="4" t="n">
        <f aca="false">MIN(MAX(F59,G59),MAX(F59,H59))</f>
        <v>0.5</v>
      </c>
      <c r="O59" s="4" t="n">
        <f aca="false">IF(ABS(M59-N59)&lt;0.0000001,1,0)</f>
        <v>1</v>
      </c>
      <c r="AA59" s="12" t="n">
        <f aca="false">F59+(G59*H59)-F59*(G59*H59)</f>
        <v>0.500000005667564</v>
      </c>
      <c r="AB59" s="12" t="n">
        <f aca="false">(F59+G59-F59*G59)*(F59+H59-F59*H59)</f>
        <v>0.436066053880972</v>
      </c>
      <c r="AC59" s="12" t="n">
        <f aca="false">IF(ABS(AA59-AB59)&lt;0.0000001,1,0)</f>
        <v>0</v>
      </c>
      <c r="AD59" s="12" t="n">
        <f aca="false">F59*(G59+H59-G59*H59)</f>
        <v>0.372132096426815</v>
      </c>
      <c r="AE59" s="12" t="n">
        <f aca="false">(F59*G59) + (F59*H59) - (F59*G59)*(F59*H59)</f>
        <v>0.372132099260597</v>
      </c>
      <c r="AF59" s="12" t="n">
        <f aca="false">IF(ABS(AD59-AE59)&lt;0.0000001,1,0)</f>
        <v>1</v>
      </c>
      <c r="AR59" s="0" t="n">
        <f aca="false">F59+(MAX(G59,H59))-F59*(MAX(G59,H59))</f>
        <v>0.872132094479389</v>
      </c>
      <c r="AS59" s="0" t="n">
        <f aca="false">MAX((F59+G59-F59*G59),(F59+H59-F59*H59))</f>
        <v>0.872132094479389</v>
      </c>
      <c r="AT59" s="0" t="n">
        <f aca="false">IF(ABS(AR59-AS59)&lt;0.0000001,1,0)</f>
        <v>1</v>
      </c>
      <c r="AU59" s="0" t="n">
        <f aca="false">F59+(MIN(G59,H59))-F59*(MIN(G59,H59))</f>
        <v>0.50000000761499</v>
      </c>
      <c r="AV59" s="0" t="n">
        <f aca="false">MIN((F59+G59-F59*G59),(F59+H59-F59*H59))</f>
        <v>0.50000000761499</v>
      </c>
      <c r="AW59" s="0" t="n">
        <f aca="false">IF(ABS(AU59-AV59)&lt;0.0000001,1,0)</f>
        <v>1</v>
      </c>
      <c r="AX59" s="0" t="n">
        <f aca="false">F59*(MAX(G59,H59))</f>
        <v>0.372132094479389</v>
      </c>
      <c r="AY59" s="0" t="n">
        <f aca="false">MAX(F59*G59,F59*H59)</f>
        <v>0.372132094479389</v>
      </c>
      <c r="AZ59" s="0" t="n">
        <f aca="false">IF(ABS(AX59-AY59)&lt;0.0000001,1,0)</f>
        <v>1</v>
      </c>
      <c r="BA59" s="0" t="n">
        <f aca="false">F59*(MIN(G59,H59))</f>
        <v>7.61498975638018E-009</v>
      </c>
      <c r="BB59" s="0" t="n">
        <f aca="false">MIN(F59*G59,F59*H59)</f>
        <v>7.61498975638018E-009</v>
      </c>
      <c r="BC59" s="0" t="n">
        <f aca="false">IF(ABS(BA59-BB59)&lt;0.0000001,1,0)</f>
        <v>1</v>
      </c>
      <c r="BO59" s="0" t="n">
        <f aca="false">1-MAX(F59,G59)</f>
        <v>0.255735811041221</v>
      </c>
      <c r="BP59" s="0" t="n">
        <f aca="false">MIN(1-F59,1-G59)</f>
        <v>0.255735811041221</v>
      </c>
      <c r="BQ59" s="0" t="n">
        <f aca="false">IF(ABS(BO59-BP59)&lt;0.0000001,1,0)</f>
        <v>1</v>
      </c>
      <c r="BR59" s="0" t="n">
        <f aca="false">1-MIN(F59,G59)</f>
        <v>0.5</v>
      </c>
      <c r="BS59" s="0" t="n">
        <f aca="false">MAX(1-F59,1-G59)</f>
        <v>0.5</v>
      </c>
      <c r="BT59" s="0" t="n">
        <f aca="false">IF(ABS(BR59-BS59)&lt;0.0000001,1,0)</f>
        <v>1</v>
      </c>
      <c r="BU59" s="0" t="n">
        <f aca="false">1-F59*G59</f>
        <v>0.627867905520611</v>
      </c>
      <c r="BV59" s="0" t="n">
        <f aca="false">(1-F59)+(1-G59)-(1-F59)*(1-G59)</f>
        <v>0.627867905520611</v>
      </c>
      <c r="BW59" s="0" t="n">
        <f aca="false">IF(ABS(BU59-BV59)&lt;0.0000001,1,0)</f>
        <v>1</v>
      </c>
      <c r="BX59" s="0" t="n">
        <f aca="false">1-(F59+G59-F59*G59)</f>
        <v>0.127867905520611</v>
      </c>
      <c r="BY59" s="0" t="n">
        <f aca="false">(1-F59)*(1-G59)</f>
        <v>0.127867905520611</v>
      </c>
      <c r="BZ59" s="0" t="n">
        <f aca="false">IF(ABS(BX59-BY59)&lt;0.0000001,1,0)</f>
        <v>1</v>
      </c>
    </row>
    <row r="60" customFormat="false" ht="14.25" hidden="false" customHeight="false" outlineLevel="0" collapsed="false">
      <c r="A60" s="16" t="n">
        <v>5.7</v>
      </c>
      <c r="F60" s="4" t="n">
        <f aca="false">IF(AND((A59&gt;=$D$4),(A59&lt;=$D$5)),1,IF(AND((A59&gt;$D$3),(A59&lt;$D$4)),((A59-$D$3)/($D$4-$D$3)),IF(AND((A59&gt;$D$5),(A59&lt;$D$6)),((A59-$D$6)/($D$5-$D$6)),0)))</f>
        <v>0.514285714285714</v>
      </c>
      <c r="G60" s="4" t="n">
        <f aca="false">1/(1+ABS((A59-$D$22)/$D$20)^(2*$D$21))</f>
        <v>0.785860468367183</v>
      </c>
      <c r="H60" s="4" t="n">
        <f aca="false">1/(1+EXP(-$D$35*(A59-$D$36)))</f>
        <v>2.27204594115193E-008</v>
      </c>
      <c r="J60" s="12" t="n">
        <f aca="false">MIN(F60,MAX(G60,H60))</f>
        <v>0.514285714285714</v>
      </c>
      <c r="K60" s="12" t="n">
        <f aca="false">MAX(MIN(F60,G60),MIN(F60,H60))</f>
        <v>0.514285714285714</v>
      </c>
      <c r="L60" s="12" t="n">
        <f aca="false">IF(ABS(J60-K60)&lt;0.0000001,1,0)</f>
        <v>1</v>
      </c>
      <c r="M60" s="4" t="n">
        <f aca="false">MAX(F60,MIN(G60,H60))</f>
        <v>0.514285714285714</v>
      </c>
      <c r="N60" s="4" t="n">
        <f aca="false">MIN(MAX(F60,G60),MAX(F60,H60))</f>
        <v>0.514285714285714</v>
      </c>
      <c r="O60" s="4" t="n">
        <f aca="false">IF(ABS(M60-N60)&lt;0.0000001,1,0)</f>
        <v>1</v>
      </c>
      <c r="AA60" s="12" t="n">
        <f aca="false">F60+(G60*H60)-F60*(G60*H60)</f>
        <v>0.514285722958197</v>
      </c>
      <c r="AB60" s="12" t="n">
        <f aca="false">(F60+G60-F60*G60)*(F60+H60-F60*H60)</f>
        <v>0.460794543210568</v>
      </c>
      <c r="AC60" s="12" t="n">
        <f aca="false">IF(ABS(AA60-AB60)&lt;0.0000001,1,0)</f>
        <v>0</v>
      </c>
      <c r="AD60" s="12" t="n">
        <f aca="false">F60*(G60+H60-G60*H60)</f>
        <v>0.404156814805302</v>
      </c>
      <c r="AE60" s="12" t="n">
        <f aca="false">(F60*G60) + (F60*H60) - (F60*G60)*(F60*H60)</f>
        <v>0.404156819265436</v>
      </c>
      <c r="AF60" s="12" t="n">
        <f aca="false">IF(ABS(AD60-AE60)&lt;0.0000001,1,0)</f>
        <v>1</v>
      </c>
      <c r="AR60" s="0" t="n">
        <f aca="false">F60+(MAX(G60,H60))-F60*(MAX(G60,H60))</f>
        <v>0.895989370349774</v>
      </c>
      <c r="AS60" s="0" t="n">
        <f aca="false">MAX((F60+G60-F60*G60),(F60+H60-F60*H60))</f>
        <v>0.895989370349774</v>
      </c>
      <c r="AT60" s="0" t="n">
        <f aca="false">IF(ABS(AR60-AS60)&lt;0.0000001,1,0)</f>
        <v>1</v>
      </c>
      <c r="AU60" s="0" t="n">
        <f aca="false">F60+(MIN(G60,H60))-F60*(MIN(G60,H60))</f>
        <v>0.514285725321366</v>
      </c>
      <c r="AV60" s="0" t="n">
        <f aca="false">MIN((F60+G60-F60*G60),(F60+H60-F60*H60))</f>
        <v>0.514285725321366</v>
      </c>
      <c r="AW60" s="0" t="n">
        <f aca="false">IF(ABS(AU60-AV60)&lt;0.0000001,1,0)</f>
        <v>1</v>
      </c>
      <c r="AX60" s="0" t="n">
        <f aca="false">F60*(MAX(G60,H60))</f>
        <v>0.404156812303122</v>
      </c>
      <c r="AY60" s="0" t="n">
        <f aca="false">MAX(F60*G60,F60*H60)</f>
        <v>0.404156812303122</v>
      </c>
      <c r="AZ60" s="0" t="n">
        <f aca="false">IF(ABS(AX60-AY60)&lt;0.0000001,1,0)</f>
        <v>1</v>
      </c>
      <c r="BA60" s="0" t="n">
        <f aca="false">F60*(MIN(G60,H60))</f>
        <v>1.16848076973528E-008</v>
      </c>
      <c r="BB60" s="0" t="n">
        <f aca="false">MIN(F60*G60,F60*H60)</f>
        <v>1.16848076973528E-008</v>
      </c>
      <c r="BC60" s="0" t="n">
        <f aca="false">IF(ABS(BA60-BB60)&lt;0.0000001,1,0)</f>
        <v>1</v>
      </c>
      <c r="BO60" s="0" t="n">
        <f aca="false">1-MAX(F60,G60)</f>
        <v>0.214139531632817</v>
      </c>
      <c r="BP60" s="0" t="n">
        <f aca="false">MIN(1-F60,1-G60)</f>
        <v>0.214139531632817</v>
      </c>
      <c r="BQ60" s="0" t="n">
        <f aca="false">IF(ABS(BO60-BP60)&lt;0.0000001,1,0)</f>
        <v>1</v>
      </c>
      <c r="BR60" s="0" t="n">
        <f aca="false">1-MIN(F60,G60)</f>
        <v>0.485714285714286</v>
      </c>
      <c r="BS60" s="0" t="n">
        <f aca="false">MAX(1-F60,1-G60)</f>
        <v>0.485714285714286</v>
      </c>
      <c r="BT60" s="0" t="n">
        <f aca="false">IF(ABS(BR60-BS60)&lt;0.0000001,1,0)</f>
        <v>1</v>
      </c>
      <c r="BU60" s="0" t="n">
        <f aca="false">1-F60*G60</f>
        <v>0.595843187696878</v>
      </c>
      <c r="BV60" s="0" t="n">
        <f aca="false">(1-F60)+(1-G60)-(1-F60)*(1-G60)</f>
        <v>0.595843187696878</v>
      </c>
      <c r="BW60" s="0" t="n">
        <f aca="false">IF(ABS(BU60-BV60)&lt;0.0000001,1,0)</f>
        <v>1</v>
      </c>
      <c r="BX60" s="0" t="n">
        <f aca="false">1-(F60+G60-F60*G60)</f>
        <v>0.104010629650226</v>
      </c>
      <c r="BY60" s="0" t="n">
        <f aca="false">(1-F60)*(1-G60)</f>
        <v>0.104010629650226</v>
      </c>
      <c r="BZ60" s="0" t="n">
        <f aca="false">IF(ABS(BX60-BY60)&lt;0.0000001,1,0)</f>
        <v>1</v>
      </c>
    </row>
    <row r="61" customFormat="false" ht="14.25" hidden="false" customHeight="false" outlineLevel="0" collapsed="false">
      <c r="A61" s="16" t="n">
        <v>5.8</v>
      </c>
      <c r="F61" s="4" t="n">
        <f aca="false">IF(AND((A60&gt;=$D$4),(A60&lt;=$D$5)),1,IF(AND((A60&gt;$D$3),(A60&lt;$D$4)),((A60-$D$3)/($D$4-$D$3)),IF(AND((A60&gt;$D$5),(A60&lt;$D$6)),((A60-$D$6)/($D$5-$D$6)),0)))</f>
        <v>0.528571428571429</v>
      </c>
      <c r="G61" s="4" t="n">
        <f aca="false">1/(1+ABS((A60-$D$22)/$D$20)^(2*$D$21))</f>
        <v>0.823315691515949</v>
      </c>
      <c r="H61" s="4" t="n">
        <f aca="false">1/(1+EXP(-$D$35*(A60-$D$36)))</f>
        <v>3.38949421131021E-008</v>
      </c>
      <c r="J61" s="12" t="n">
        <f aca="false">MIN(F61,MAX(G61,H61))</f>
        <v>0.528571428571429</v>
      </c>
      <c r="K61" s="12" t="n">
        <f aca="false">MAX(MIN(F61,G61),MIN(F61,H61))</f>
        <v>0.528571428571429</v>
      </c>
      <c r="L61" s="12" t="n">
        <f aca="false">IF(ABS(J61-K61)&lt;0.0000001,1,0)</f>
        <v>1</v>
      </c>
      <c r="M61" s="4" t="n">
        <f aca="false">MAX(F61,MIN(G61,H61))</f>
        <v>0.528571428571429</v>
      </c>
      <c r="N61" s="4" t="n">
        <f aca="false">MIN(MAX(F61,G61),MAX(F61,H61))</f>
        <v>0.528571428571429</v>
      </c>
      <c r="O61" s="4" t="n">
        <f aca="false">IF(ABS(M61-N61)&lt;0.0000001,1,0)</f>
        <v>1</v>
      </c>
      <c r="AA61" s="12" t="n">
        <f aca="false">F61+(G61*H61)-F61*(G61*H61)</f>
        <v>0.528571441727226</v>
      </c>
      <c r="AB61" s="12" t="n">
        <f aca="false">(F61+G61-F61*G61)*(F61+H61-F61*H61)</f>
        <v>0.484544598187059</v>
      </c>
      <c r="AC61" s="12" t="n">
        <f aca="false">IF(ABS(AA61-AB61)&lt;0.0000001,1,0)</f>
        <v>0</v>
      </c>
      <c r="AD61" s="12" t="n">
        <f aca="false">F61*(G61+H61-G61*H61)</f>
        <v>0.435181154395317</v>
      </c>
      <c r="AE61" s="12" t="n">
        <f aca="false">(F61*G61) + (F61*H61) - (F61*G61)*(F61*H61)</f>
        <v>0.435181161349095</v>
      </c>
      <c r="AF61" s="12" t="n">
        <f aca="false">IF(ABS(AD61-AE61)&lt;0.0000001,1,0)</f>
        <v>1</v>
      </c>
      <c r="AR61" s="0" t="n">
        <f aca="false">F61+(MAX(G61,H61))-F61*(MAX(G61,H61))</f>
        <v>0.916705968857519</v>
      </c>
      <c r="AS61" s="0" t="n">
        <f aca="false">MAX((F61+G61-F61*G61),(F61+H61-F61*H61))</f>
        <v>0.916705968857519</v>
      </c>
      <c r="AT61" s="0" t="n">
        <f aca="false">IF(ABS(AR61-AS61)&lt;0.0000001,1,0)</f>
        <v>1</v>
      </c>
      <c r="AU61" s="0" t="n">
        <f aca="false">F61+(MIN(G61,H61))-F61*(MIN(G61,H61))</f>
        <v>0.528571444550473</v>
      </c>
      <c r="AV61" s="0" t="n">
        <f aca="false">MIN((F61+G61-F61*G61),(F61+H61-F61*H61))</f>
        <v>0.528571444550473</v>
      </c>
      <c r="AW61" s="0" t="n">
        <f aca="false">IF(ABS(AU61-AV61)&lt;0.0000001,1,0)</f>
        <v>1</v>
      </c>
      <c r="AX61" s="0" t="n">
        <f aca="false">F61*(MAX(G61,H61))</f>
        <v>0.435181151229859</v>
      </c>
      <c r="AY61" s="0" t="n">
        <f aca="false">MAX(F61*G61,F61*H61)</f>
        <v>0.435181151229859</v>
      </c>
      <c r="AZ61" s="0" t="n">
        <f aca="false">IF(ABS(AX61-AY61)&lt;0.0000001,1,0)</f>
        <v>1</v>
      </c>
      <c r="BA61" s="0" t="n">
        <f aca="false">F61*(MIN(G61,H61))</f>
        <v>1.79158979740683E-008</v>
      </c>
      <c r="BB61" s="0" t="n">
        <f aca="false">MIN(F61*G61,F61*H61)</f>
        <v>1.79158979740683E-008</v>
      </c>
      <c r="BC61" s="0" t="n">
        <f aca="false">IF(ABS(BA61-BB61)&lt;0.0000001,1,0)</f>
        <v>1</v>
      </c>
      <c r="BO61" s="0" t="n">
        <f aca="false">1-MAX(F61,G61)</f>
        <v>0.176684308484051</v>
      </c>
      <c r="BP61" s="0" t="n">
        <f aca="false">MIN(1-F61,1-G61)</f>
        <v>0.176684308484051</v>
      </c>
      <c r="BQ61" s="0" t="n">
        <f aca="false">IF(ABS(BO61-BP61)&lt;0.0000001,1,0)</f>
        <v>1</v>
      </c>
      <c r="BR61" s="0" t="n">
        <f aca="false">1-MIN(F61,G61)</f>
        <v>0.471428571428571</v>
      </c>
      <c r="BS61" s="0" t="n">
        <f aca="false">MAX(1-F61,1-G61)</f>
        <v>0.471428571428571</v>
      </c>
      <c r="BT61" s="0" t="n">
        <f aca="false">IF(ABS(BR61-BS61)&lt;0.0000001,1,0)</f>
        <v>1</v>
      </c>
      <c r="BU61" s="0" t="n">
        <f aca="false">1-F61*G61</f>
        <v>0.564818848770141</v>
      </c>
      <c r="BV61" s="0" t="n">
        <f aca="false">(1-F61)+(1-G61)-(1-F61)*(1-G61)</f>
        <v>0.564818848770141</v>
      </c>
      <c r="BW61" s="0" t="n">
        <f aca="false">IF(ABS(BU61-BV61)&lt;0.0000001,1,0)</f>
        <v>1</v>
      </c>
      <c r="BX61" s="0" t="n">
        <f aca="false">1-(F61+G61-F61*G61)</f>
        <v>0.0832940311424814</v>
      </c>
      <c r="BY61" s="0" t="n">
        <f aca="false">(1-F61)*(1-G61)</f>
        <v>0.0832940311424814</v>
      </c>
      <c r="BZ61" s="0" t="n">
        <f aca="false">IF(ABS(BX61-BY61)&lt;0.0000001,1,0)</f>
        <v>1</v>
      </c>
    </row>
    <row r="62" customFormat="false" ht="14.25" hidden="false" customHeight="false" outlineLevel="0" collapsed="false">
      <c r="A62" s="16" t="n">
        <v>5.9</v>
      </c>
      <c r="F62" s="4" t="n">
        <f aca="false">IF(AND((A61&gt;=$D$4),(A61&lt;=$D$5)),1,IF(AND((A61&gt;$D$3),(A61&lt;$D$4)),((A61-$D$3)/($D$4-$D$3)),IF(AND((A61&gt;$D$5),(A61&lt;$D$6)),((A61-$D$6)/($D$5-$D$6)),0)))</f>
        <v>0.542857142857143</v>
      </c>
      <c r="G62" s="4" t="n">
        <f aca="false">1/(1+ABS((A61-$D$22)/$D$20)^(2*$D$21))</f>
        <v>0.856331426842716</v>
      </c>
      <c r="H62" s="4" t="n">
        <f aca="false">1/(1+EXP(-$D$35*(A61-$D$36)))</f>
        <v>5.05653109265044E-008</v>
      </c>
      <c r="J62" s="12" t="n">
        <f aca="false">MIN(F62,MAX(G62,H62))</f>
        <v>0.542857142857143</v>
      </c>
      <c r="K62" s="12" t="n">
        <f aca="false">MAX(MIN(F62,G62),MIN(F62,H62))</f>
        <v>0.542857142857143</v>
      </c>
      <c r="L62" s="12" t="n">
        <f aca="false">IF(ABS(J62-K62)&lt;0.0000001,1,0)</f>
        <v>1</v>
      </c>
      <c r="M62" s="4" t="n">
        <f aca="false">MAX(F62,MIN(G62,H62))</f>
        <v>0.542857142857143</v>
      </c>
      <c r="N62" s="4" t="n">
        <f aca="false">MIN(MAX(F62,G62),MAX(F62,H62))</f>
        <v>0.542857142857143</v>
      </c>
      <c r="O62" s="4" t="n">
        <f aca="false">IF(ABS(M62-N62)&lt;0.0000001,1,0)</f>
        <v>1</v>
      </c>
      <c r="AA62" s="12" t="n">
        <f aca="false">F62+(G62*H62)-F62*(G62*H62)</f>
        <v>0.542857162651732</v>
      </c>
      <c r="AB62" s="12" t="n">
        <f aca="false">(F62+G62-F62*G62)*(F62+H62-F62*H62)</f>
        <v>0.507203902217968</v>
      </c>
      <c r="AC62" s="12" t="n">
        <f aca="false">IF(ABS(AA62-AB62)&lt;0.0000001,1,0)</f>
        <v>0</v>
      </c>
      <c r="AD62" s="12" t="n">
        <f aca="false">F62*(G62+H62-G62*H62)</f>
        <v>0.464865635658282</v>
      </c>
      <c r="AE62" s="12" t="n">
        <f aca="false">(F62*G62) + (F62*H62) - (F62*G62)*(F62*H62)</f>
        <v>0.464865646403916</v>
      </c>
      <c r="AF62" s="12" t="n">
        <f aca="false">IF(ABS(AD62-AE62)&lt;0.0000001,1,0)</f>
        <v>1</v>
      </c>
      <c r="AR62" s="0" t="n">
        <f aca="false">F62+(MAX(G62,H62))-F62*(MAX(G62,H62))</f>
        <v>0.934322937985241</v>
      </c>
      <c r="AS62" s="0" t="n">
        <f aca="false">MAX((F62+G62-F62*G62),(F62+H62-F62*H62))</f>
        <v>0.934322937985241</v>
      </c>
      <c r="AT62" s="0" t="n">
        <f aca="false">IF(ABS(AR62-AS62)&lt;0.0000001,1,0)</f>
        <v>1</v>
      </c>
      <c r="AU62" s="0" t="n">
        <f aca="false">F62+(MIN(G62,H62))-F62*(MIN(G62,H62))</f>
        <v>0.542857165972714</v>
      </c>
      <c r="AV62" s="0" t="n">
        <f aca="false">MIN((F62+G62-F62*G62),(F62+H62-F62*H62))</f>
        <v>0.542857165972714</v>
      </c>
      <c r="AW62" s="0" t="n">
        <f aca="false">IF(ABS(AU62-AV62)&lt;0.0000001,1,0)</f>
        <v>1</v>
      </c>
      <c r="AX62" s="0" t="n">
        <f aca="false">F62*(MAX(G62,H62))</f>
        <v>0.464865631714617</v>
      </c>
      <c r="AY62" s="0" t="n">
        <f aca="false">MAX(F62*G62,F62*H62)</f>
        <v>0.464865631714617</v>
      </c>
      <c r="AZ62" s="0" t="n">
        <f aca="false">IF(ABS(AX62-AY62)&lt;0.0000001,1,0)</f>
        <v>1</v>
      </c>
      <c r="BA62" s="0" t="n">
        <f aca="false">F62*(MIN(G62,H62))</f>
        <v>2.74497402172453E-008</v>
      </c>
      <c r="BB62" s="0" t="n">
        <f aca="false">MIN(F62*G62,F62*H62)</f>
        <v>2.74497402172453E-008</v>
      </c>
      <c r="BC62" s="0" t="n">
        <f aca="false">IF(ABS(BA62-BB62)&lt;0.0000001,1,0)</f>
        <v>1</v>
      </c>
      <c r="BO62" s="0" t="n">
        <f aca="false">1-MAX(F62,G62)</f>
        <v>0.143668573157285</v>
      </c>
      <c r="BP62" s="0" t="n">
        <f aca="false">MIN(1-F62,1-G62)</f>
        <v>0.143668573157285</v>
      </c>
      <c r="BQ62" s="0" t="n">
        <f aca="false">IF(ABS(BO62-BP62)&lt;0.0000001,1,0)</f>
        <v>1</v>
      </c>
      <c r="BR62" s="0" t="n">
        <f aca="false">1-MIN(F62,G62)</f>
        <v>0.457142857142857</v>
      </c>
      <c r="BS62" s="0" t="n">
        <f aca="false">MAX(1-F62,1-G62)</f>
        <v>0.457142857142857</v>
      </c>
      <c r="BT62" s="0" t="n">
        <f aca="false">IF(ABS(BR62-BS62)&lt;0.0000001,1,0)</f>
        <v>1</v>
      </c>
      <c r="BU62" s="0" t="n">
        <f aca="false">1-F62*G62</f>
        <v>0.535134368285383</v>
      </c>
      <c r="BV62" s="0" t="n">
        <f aca="false">(1-F62)+(1-G62)-(1-F62)*(1-G62)</f>
        <v>0.535134368285383</v>
      </c>
      <c r="BW62" s="0" t="n">
        <f aca="false">IF(ABS(BU62-BV62)&lt;0.0000001,1,0)</f>
        <v>1</v>
      </c>
      <c r="BX62" s="0" t="n">
        <f aca="false">1-(F62+G62-F62*G62)</f>
        <v>0.0656770620147587</v>
      </c>
      <c r="BY62" s="0" t="n">
        <f aca="false">(1-F62)*(1-G62)</f>
        <v>0.0656770620147587</v>
      </c>
      <c r="BZ62" s="0" t="n">
        <f aca="false">IF(ABS(BX62-BY62)&lt;0.0000001,1,0)</f>
        <v>1</v>
      </c>
    </row>
    <row r="63" customFormat="false" ht="14.25" hidden="false" customHeight="false" outlineLevel="0" collapsed="false">
      <c r="A63" s="16" t="n">
        <v>6</v>
      </c>
      <c r="F63" s="4" t="n">
        <f aca="false">IF(AND((A62&gt;=$D$4),(A62&lt;=$D$5)),1,IF(AND((A62&gt;$D$3),(A62&lt;$D$4)),((A62-$D$3)/($D$4-$D$3)),IF(AND((A62&gt;$D$5),(A62&lt;$D$6)),((A62-$D$6)/($D$5-$D$6)),0)))</f>
        <v>0.557142857142857</v>
      </c>
      <c r="G63" s="4" t="n">
        <f aca="false">1/(1+ABS((A62-$D$22)/$D$20)^(2*$D$21))</f>
        <v>0.884845464184119</v>
      </c>
      <c r="H63" s="4" t="n">
        <f aca="false">1/(1+EXP(-$D$35*(A62-$D$36)))</f>
        <v>7.54345778080666E-008</v>
      </c>
      <c r="J63" s="12" t="n">
        <f aca="false">MIN(F63,MAX(G63,H63))</f>
        <v>0.557142857142857</v>
      </c>
      <c r="K63" s="12" t="n">
        <f aca="false">MAX(MIN(F63,G63),MIN(F63,H63))</f>
        <v>0.557142857142857</v>
      </c>
      <c r="L63" s="12" t="n">
        <f aca="false">IF(ABS(J63-K63)&lt;0.0000001,1,0)</f>
        <v>1</v>
      </c>
      <c r="M63" s="4" t="n">
        <f aca="false">MAX(F63,MIN(G63,H63))</f>
        <v>0.557142857142857</v>
      </c>
      <c r="N63" s="4" t="n">
        <f aca="false">MIN(MAX(F63,G63),MAX(F63,H63))</f>
        <v>0.557142857142857</v>
      </c>
      <c r="O63" s="4" t="n">
        <f aca="false">IF(ABS(M63-N63)&lt;0.0000001,1,0)</f>
        <v>1</v>
      </c>
      <c r="AA63" s="12" t="n">
        <f aca="false">F63+(G63*H63)-F63*(G63*H63)</f>
        <v>0.557142886702661</v>
      </c>
      <c r="AB63" s="12" t="n">
        <f aca="false">(F63+G63-F63*G63)*(F63+H63-F63*H63)</f>
        <v>0.528730269702812</v>
      </c>
      <c r="AC63" s="12" t="n">
        <f aca="false">IF(ABS(AA63-AB63)&lt;0.0000001,1,0)</f>
        <v>0</v>
      </c>
      <c r="AD63" s="12" t="n">
        <f aca="false">F63*(G63+H63-G63*H63)</f>
        <v>0.492985334885134</v>
      </c>
      <c r="AE63" s="12" t="n">
        <f aca="false">(F63*G63) + (F63*H63) - (F63*G63)*(F63*H63)</f>
        <v>0.492985351354167</v>
      </c>
      <c r="AF63" s="12" t="n">
        <f aca="false">IF(ABS(AD63-AE63)&lt;0.0000001,1,0)</f>
        <v>1</v>
      </c>
      <c r="AR63" s="0" t="n">
        <f aca="false">F63+(MAX(G63,H63))-F63*(MAX(G63,H63))</f>
        <v>0.949002991281539</v>
      </c>
      <c r="AS63" s="0" t="n">
        <f aca="false">MAX((F63+G63-F63*G63),(F63+H63-F63*H63))</f>
        <v>0.949002991281539</v>
      </c>
      <c r="AT63" s="0" t="n">
        <f aca="false">IF(ABS(AR63-AS63)&lt;0.0000001,1,0)</f>
        <v>1</v>
      </c>
      <c r="AU63" s="0" t="n">
        <f aca="false">F63+(MIN(G63,H63))-F63*(MIN(G63,H63))</f>
        <v>0.557142890549599</v>
      </c>
      <c r="AV63" s="0" t="n">
        <f aca="false">MIN((F63+G63-F63*G63),(F63+H63-F63*H63))</f>
        <v>0.557142890549599</v>
      </c>
      <c r="AW63" s="0" t="n">
        <f aca="false">IF(ABS(AU63-AV63)&lt;0.0000001,1,0)</f>
        <v>1</v>
      </c>
      <c r="AX63" s="0" t="n">
        <f aca="false">F63*(MAX(G63,H63))</f>
        <v>0.492985330045438</v>
      </c>
      <c r="AY63" s="0" t="n">
        <f aca="false">MAX(F63*G63,F63*H63)</f>
        <v>0.492985330045438</v>
      </c>
      <c r="AZ63" s="0" t="n">
        <f aca="false">IF(ABS(AX63-AY63)&lt;0.0000001,1,0)</f>
        <v>1</v>
      </c>
      <c r="BA63" s="0" t="n">
        <f aca="false">F63*(MIN(G63,H63))</f>
        <v>4.20278362073514E-008</v>
      </c>
      <c r="BB63" s="0" t="n">
        <f aca="false">MIN(F63*G63,F63*H63)</f>
        <v>4.20278362073514E-008</v>
      </c>
      <c r="BC63" s="0" t="n">
        <f aca="false">IF(ABS(BA63-BB63)&lt;0.0000001,1,0)</f>
        <v>1</v>
      </c>
      <c r="BO63" s="0" t="n">
        <f aca="false">1-MAX(F63,G63)</f>
        <v>0.115154535815881</v>
      </c>
      <c r="BP63" s="0" t="n">
        <f aca="false">MIN(1-F63,1-G63)</f>
        <v>0.115154535815881</v>
      </c>
      <c r="BQ63" s="0" t="n">
        <f aca="false">IF(ABS(BO63-BP63)&lt;0.0000001,1,0)</f>
        <v>1</v>
      </c>
      <c r="BR63" s="0" t="n">
        <f aca="false">1-MIN(F63,G63)</f>
        <v>0.442857142857143</v>
      </c>
      <c r="BS63" s="0" t="n">
        <f aca="false">MAX(1-F63,1-G63)</f>
        <v>0.442857142857143</v>
      </c>
      <c r="BT63" s="0" t="n">
        <f aca="false">IF(ABS(BR63-BS63)&lt;0.0000001,1,0)</f>
        <v>1</v>
      </c>
      <c r="BU63" s="0" t="n">
        <f aca="false">1-F63*G63</f>
        <v>0.507014669954562</v>
      </c>
      <c r="BV63" s="0" t="n">
        <f aca="false">(1-F63)+(1-G63)-(1-F63)*(1-G63)</f>
        <v>0.507014669954562</v>
      </c>
      <c r="BW63" s="0" t="n">
        <f aca="false">IF(ABS(BU63-BV63)&lt;0.0000001,1,0)</f>
        <v>1</v>
      </c>
      <c r="BX63" s="0" t="n">
        <f aca="false">1-(F63+G63-F63*G63)</f>
        <v>0.0509970087184615</v>
      </c>
      <c r="BY63" s="0" t="n">
        <f aca="false">(1-F63)*(1-G63)</f>
        <v>0.0509970087184614</v>
      </c>
      <c r="BZ63" s="0" t="n">
        <f aca="false">IF(ABS(BX63-BY63)&lt;0.0000001,1,0)</f>
        <v>1</v>
      </c>
    </row>
    <row r="64" customFormat="false" ht="14.25" hidden="false" customHeight="false" outlineLevel="0" collapsed="false">
      <c r="A64" s="16" t="n">
        <v>6.1</v>
      </c>
      <c r="F64" s="4" t="n">
        <f aca="false">IF(AND((A63&gt;=$D$4),(A63&lt;=$D$5)),1,IF(AND((A63&gt;$D$3),(A63&lt;$D$4)),((A63-$D$3)/($D$4-$D$3)),IF(AND((A63&gt;$D$5),(A63&lt;$D$6)),((A63-$D$6)/($D$5-$D$6)),0)))</f>
        <v>0.571428571428571</v>
      </c>
      <c r="G64" s="4" t="n">
        <f aca="false">1/(1+ABS((A63-$D$22)/$D$20)^(2*$D$21))</f>
        <v>0.908997600454943</v>
      </c>
      <c r="H64" s="4" t="n">
        <f aca="false">1/(1+EXP(-$D$35*(A63-$D$36)))</f>
        <v>1.12535162055095E-007</v>
      </c>
      <c r="J64" s="12" t="n">
        <f aca="false">MIN(F64,MAX(G64,H64))</f>
        <v>0.571428571428571</v>
      </c>
      <c r="K64" s="12" t="n">
        <f aca="false">MAX(MIN(F64,G64),MIN(F64,H64))</f>
        <v>0.571428571428571</v>
      </c>
      <c r="L64" s="12" t="n">
        <f aca="false">IF(ABS(J64-K64)&lt;0.0000001,1,0)</f>
        <v>1</v>
      </c>
      <c r="M64" s="4" t="n">
        <f aca="false">MAX(F64,MIN(G64,H64))</f>
        <v>0.571428571428571</v>
      </c>
      <c r="N64" s="4" t="n">
        <f aca="false">MIN(MAX(F64,G64),MAX(F64,H64))</f>
        <v>0.571428571428571</v>
      </c>
      <c r="O64" s="4" t="n">
        <f aca="false">IF(ABS(M64-N64)&lt;0.0000001,1,0)</f>
        <v>1</v>
      </c>
      <c r="AA64" s="12" t="n">
        <f aca="false">F64+(G64*H64)-F64*(G64*H64)</f>
        <v>0.57142861526894</v>
      </c>
      <c r="AB64" s="12" t="n">
        <f aca="false">(F64+G64-F64*G64)*(F64+H64-F64*H64)</f>
        <v>0.54914231584753</v>
      </c>
      <c r="AC64" s="12" t="n">
        <f aca="false">IF(ABS(AA64-AB64)&lt;0.0000001,1,0)</f>
        <v>0</v>
      </c>
      <c r="AD64" s="12" t="n">
        <f aca="false">F64*(G64+H64-G64*H64)</f>
        <v>0.51942720611195</v>
      </c>
      <c r="AE64" s="12" t="n">
        <f aca="false">(F64*G64) + (F64*H64) - (F64*G64)*(F64*H64)</f>
        <v>0.519427231163589</v>
      </c>
      <c r="AF64" s="12" t="n">
        <f aca="false">IF(ABS(AD64-AE64)&lt;0.0000001,1,0)</f>
        <v>1</v>
      </c>
      <c r="AR64" s="0" t="n">
        <f aca="false">F64+(MAX(G64,H64))-F64*(MAX(G64,H64))</f>
        <v>0.960998971623547</v>
      </c>
      <c r="AS64" s="0" t="n">
        <f aca="false">MAX((F64+G64-F64*G64),(F64+H64-F64*H64))</f>
        <v>0.960998971623547</v>
      </c>
      <c r="AT64" s="0" t="n">
        <f aca="false">IF(ABS(AR64-AS64)&lt;0.0000001,1,0)</f>
        <v>1</v>
      </c>
      <c r="AU64" s="0" t="n">
        <f aca="false">F64+(MIN(G64,H64))-F64*(MIN(G64,H64))</f>
        <v>0.571428619657927</v>
      </c>
      <c r="AV64" s="0" t="n">
        <f aca="false">MIN((F64+G64-F64*G64),(F64+H64-F64*H64))</f>
        <v>0.571428619657927</v>
      </c>
      <c r="AW64" s="0" t="n">
        <f aca="false">IF(ABS(AU64-AV64)&lt;0.0000001,1,0)</f>
        <v>1</v>
      </c>
      <c r="AX64" s="0" t="n">
        <f aca="false">F64*(MAX(G64,H64))</f>
        <v>0.519427200259967</v>
      </c>
      <c r="AY64" s="0" t="n">
        <f aca="false">MAX(F64*G64,F64*H64)</f>
        <v>0.519427200259967</v>
      </c>
      <c r="AZ64" s="0" t="n">
        <f aca="false">IF(ABS(AX64-AY64)&lt;0.0000001,1,0)</f>
        <v>1</v>
      </c>
      <c r="BA64" s="0" t="n">
        <f aca="false">F64*(MIN(G64,H64))</f>
        <v>6.43058068886257E-008</v>
      </c>
      <c r="BB64" s="0" t="n">
        <f aca="false">MIN(F64*G64,F64*H64)</f>
        <v>6.43058068886257E-008</v>
      </c>
      <c r="BC64" s="0" t="n">
        <f aca="false">IF(ABS(BA64-BB64)&lt;0.0000001,1,0)</f>
        <v>1</v>
      </c>
      <c r="BO64" s="0" t="n">
        <f aca="false">1-MAX(F64,G64)</f>
        <v>0.0910023995450574</v>
      </c>
      <c r="BP64" s="0" t="n">
        <f aca="false">MIN(1-F64,1-G64)</f>
        <v>0.0910023995450574</v>
      </c>
      <c r="BQ64" s="0" t="n">
        <f aca="false">IF(ABS(BO64-BP64)&lt;0.0000001,1,0)</f>
        <v>1</v>
      </c>
      <c r="BR64" s="0" t="n">
        <f aca="false">1-MIN(F64,G64)</f>
        <v>0.428571428571429</v>
      </c>
      <c r="BS64" s="0" t="n">
        <f aca="false">MAX(1-F64,1-G64)</f>
        <v>0.428571428571429</v>
      </c>
      <c r="BT64" s="0" t="n">
        <f aca="false">IF(ABS(BR64-BS64)&lt;0.0000001,1,0)</f>
        <v>1</v>
      </c>
      <c r="BU64" s="0" t="n">
        <f aca="false">1-F64*G64</f>
        <v>0.480572799740033</v>
      </c>
      <c r="BV64" s="0" t="n">
        <f aca="false">(1-F64)+(1-G64)-(1-F64)*(1-G64)</f>
        <v>0.480572799740033</v>
      </c>
      <c r="BW64" s="0" t="n">
        <f aca="false">IF(ABS(BU64-BV64)&lt;0.0000001,1,0)</f>
        <v>1</v>
      </c>
      <c r="BX64" s="0" t="n">
        <f aca="false">1-(F64+G64-F64*G64)</f>
        <v>0.039001028376453</v>
      </c>
      <c r="BY64" s="0" t="n">
        <f aca="false">(1-F64)*(1-G64)</f>
        <v>0.0390010283764532</v>
      </c>
      <c r="BZ64" s="0" t="n">
        <f aca="false">IF(ABS(BX64-BY64)&lt;0.0000001,1,0)</f>
        <v>1</v>
      </c>
    </row>
    <row r="65" customFormat="false" ht="14.25" hidden="false" customHeight="false" outlineLevel="0" collapsed="false">
      <c r="A65" s="16" t="n">
        <v>6.2</v>
      </c>
      <c r="F65" s="4" t="n">
        <f aca="false">IF(AND((A64&gt;=$D$4),(A64&lt;=$D$5)),1,IF(AND((A64&gt;$D$3),(A64&lt;$D$4)),((A64-$D$3)/($D$4-$D$3)),IF(AND((A64&gt;$D$5),(A64&lt;$D$6)),((A64-$D$6)/($D$5-$D$6)),0)))</f>
        <v>0.585714285714286</v>
      </c>
      <c r="G65" s="4" t="n">
        <f aca="false">1/(1+ABS((A64-$D$22)/$D$20)^(2*$D$21))</f>
        <v>0.929081754311828</v>
      </c>
      <c r="H65" s="4" t="n">
        <f aca="false">1/(1+EXP(-$D$35*(A64-$D$36)))</f>
        <v>1.67882724814952E-007</v>
      </c>
      <c r="J65" s="12" t="n">
        <f aca="false">MIN(F65,MAX(G65,H65))</f>
        <v>0.585714285714286</v>
      </c>
      <c r="K65" s="12" t="n">
        <f aca="false">MAX(MIN(F65,G65),MIN(F65,H65))</f>
        <v>0.585714285714286</v>
      </c>
      <c r="L65" s="12" t="n">
        <f aca="false">IF(ABS(J65-K65)&lt;0.0000001,1,0)</f>
        <v>1</v>
      </c>
      <c r="M65" s="4" t="n">
        <f aca="false">MAX(F65,MIN(G65,H65))</f>
        <v>0.585714285714286</v>
      </c>
      <c r="N65" s="4" t="n">
        <f aca="false">MIN(MAX(F65,G65),MAX(F65,H65))</f>
        <v>0.585714285714286</v>
      </c>
      <c r="O65" s="4" t="n">
        <f aca="false">IF(ABS(M65-N65)&lt;0.0000001,1,0)</f>
        <v>1</v>
      </c>
      <c r="AA65" s="12" t="n">
        <f aca="false">F65+(G65*H65)-F65*(G65*H65)</f>
        <v>0.585714350333236</v>
      </c>
      <c r="AB65" s="12" t="n">
        <f aca="false">(F65+G65-F65*G65)*(F65+H65-F65*H65)</f>
        <v>0.568505823809345</v>
      </c>
      <c r="AC65" s="12" t="n">
        <f aca="false">IF(ABS(AA65-AB65)&lt;0.0000001,1,0)</f>
        <v>0</v>
      </c>
      <c r="AD65" s="12" t="n">
        <f aca="false">F65*(G65+H65-G65*H65)</f>
        <v>0.544176463070412</v>
      </c>
      <c r="AE65" s="12" t="n">
        <f aca="false">(F65*G65) + (F65*H65) - (F65*G65)*(F65*H65)</f>
        <v>0.544176500918654</v>
      </c>
      <c r="AF65" s="12" t="n">
        <f aca="false">IF(ABS(AD65-AE65)&lt;0.0000001,1,0)</f>
        <v>1</v>
      </c>
      <c r="AR65" s="0" t="n">
        <f aca="false">F65+(MAX(G65,H65))-F65*(MAX(G65,H65))</f>
        <v>0.970619583929186</v>
      </c>
      <c r="AS65" s="0" t="n">
        <f aca="false">MAX((F65+G65-F65*G65),(F65+H65-F65*H65))</f>
        <v>0.970619583929186</v>
      </c>
      <c r="AT65" s="0" t="n">
        <f aca="false">IF(ABS(AR65-AS65)&lt;0.0000001,1,0)</f>
        <v>1</v>
      </c>
      <c r="AU65" s="0" t="n">
        <f aca="false">F65+(MIN(G65,H65))-F65*(MIN(G65,H65))</f>
        <v>0.5857143552657</v>
      </c>
      <c r="AV65" s="0" t="n">
        <f aca="false">MIN((F65+G65-F65*G65),(F65+H65-F65*H65))</f>
        <v>0.5857143552657</v>
      </c>
      <c r="AW65" s="0" t="n">
        <f aca="false">IF(ABS(AU65-AV65)&lt;0.0000001,1,0)</f>
        <v>1</v>
      </c>
      <c r="AX65" s="0" t="n">
        <f aca="false">F65*(MAX(G65,H65))</f>
        <v>0.544176456096928</v>
      </c>
      <c r="AY65" s="0" t="n">
        <f aca="false">MAX(F65*G65,F65*H65)</f>
        <v>0.544176456096928</v>
      </c>
      <c r="AZ65" s="0" t="n">
        <f aca="false">IF(ABS(AX65-AY65)&lt;0.0000001,1,0)</f>
        <v>1</v>
      </c>
      <c r="BA65" s="0" t="n">
        <f aca="false">F65*(MIN(G65,H65))</f>
        <v>9.83313102487576E-008</v>
      </c>
      <c r="BB65" s="0" t="n">
        <f aca="false">MIN(F65*G65,F65*H65)</f>
        <v>9.83313102487576E-008</v>
      </c>
      <c r="BC65" s="0" t="n">
        <f aca="false">IF(ABS(BA65-BB65)&lt;0.0000001,1,0)</f>
        <v>1</v>
      </c>
      <c r="BO65" s="0" t="n">
        <f aca="false">1-MAX(F65,G65)</f>
        <v>0.0709182456881722</v>
      </c>
      <c r="BP65" s="0" t="n">
        <f aca="false">MIN(1-F65,1-G65)</f>
        <v>0.0709182456881722</v>
      </c>
      <c r="BQ65" s="0" t="n">
        <f aca="false">IF(ABS(BO65-BP65)&lt;0.0000001,1,0)</f>
        <v>1</v>
      </c>
      <c r="BR65" s="0" t="n">
        <f aca="false">1-MIN(F65,G65)</f>
        <v>0.414285714285714</v>
      </c>
      <c r="BS65" s="0" t="n">
        <f aca="false">MAX(1-F65,1-G65)</f>
        <v>0.414285714285714</v>
      </c>
      <c r="BT65" s="0" t="n">
        <f aca="false">IF(ABS(BR65-BS65)&lt;0.0000001,1,0)</f>
        <v>1</v>
      </c>
      <c r="BU65" s="0" t="n">
        <f aca="false">1-F65*G65</f>
        <v>0.455823543903072</v>
      </c>
      <c r="BV65" s="0" t="n">
        <f aca="false">(1-F65)+(1-G65)-(1-F65)*(1-G65)</f>
        <v>0.455823543903072</v>
      </c>
      <c r="BW65" s="0" t="n">
        <f aca="false">IF(ABS(BU65-BV65)&lt;0.0000001,1,0)</f>
        <v>1</v>
      </c>
      <c r="BX65" s="0" t="n">
        <f aca="false">1-(F65+G65-F65*G65)</f>
        <v>0.0293804160708141</v>
      </c>
      <c r="BY65" s="0" t="n">
        <f aca="false">(1-F65)*(1-G65)</f>
        <v>0.0293804160708142</v>
      </c>
      <c r="BZ65" s="0" t="n">
        <f aca="false">IF(ABS(BX65-BY65)&lt;0.0000001,1,0)</f>
        <v>1</v>
      </c>
    </row>
    <row r="66" customFormat="false" ht="14.25" hidden="false" customHeight="false" outlineLevel="0" collapsed="false">
      <c r="A66" s="16" t="n">
        <v>6.3</v>
      </c>
      <c r="F66" s="4" t="n">
        <f aca="false">IF(AND((A65&gt;=$D$4),(A65&lt;=$D$5)),1,IF(AND((A65&gt;$D$3),(A65&lt;$D$4)),((A65-$D$3)/($D$4-$D$3)),IF(AND((A65&gt;$D$5),(A65&lt;$D$6)),((A65-$D$6)/($D$5-$D$6)),0)))</f>
        <v>0.6</v>
      </c>
      <c r="G66" s="4" t="n">
        <f aca="false">1/(1+ABS((A65-$D$22)/$D$20)^(2*$D$21))</f>
        <v>0.945494144124566</v>
      </c>
      <c r="H66" s="4" t="n">
        <f aca="false">1/(1+EXP(-$D$35*(A65-$D$36)))</f>
        <v>2.50451574506755E-007</v>
      </c>
      <c r="J66" s="12" t="n">
        <f aca="false">MIN(F66,MAX(G66,H66))</f>
        <v>0.6</v>
      </c>
      <c r="K66" s="12" t="n">
        <f aca="false">MAX(MIN(F66,G66),MIN(F66,H66))</f>
        <v>0.6</v>
      </c>
      <c r="L66" s="12" t="n">
        <f aca="false">IF(ABS(J66-K66)&lt;0.0000001,1,0)</f>
        <v>1</v>
      </c>
      <c r="M66" s="4" t="n">
        <f aca="false">MAX(F66,MIN(G66,H66))</f>
        <v>0.6</v>
      </c>
      <c r="N66" s="4" t="n">
        <f aca="false">MIN(MAX(F66,G66),MAX(F66,H66))</f>
        <v>0.6</v>
      </c>
      <c r="O66" s="4" t="n">
        <f aca="false">IF(ABS(M66-N66)&lt;0.0000001,1,0)</f>
        <v>1</v>
      </c>
      <c r="AA66" s="12" t="n">
        <f aca="false">F66+(G66*H66)-F66*(G66*H66)</f>
        <v>0.600000094720199</v>
      </c>
      <c r="AB66" s="12" t="n">
        <f aca="false">(F66+G66-F66*G66)*(F66+H66-F66*H66)</f>
        <v>0.586918692586353</v>
      </c>
      <c r="AC66" s="12" t="n">
        <f aca="false">IF(ABS(AA66-AB66)&lt;0.0000001,1,0)</f>
        <v>0</v>
      </c>
      <c r="AD66" s="12" t="n">
        <f aca="false">F66*(G66+H66-G66*H66)</f>
        <v>0.567296494665386</v>
      </c>
      <c r="AE66" s="12" t="n">
        <f aca="false">(F66*G66) + (F66*H66) - (F66*G66)*(F66*H66)</f>
        <v>0.567296551497505</v>
      </c>
      <c r="AF66" s="12" t="n">
        <f aca="false">IF(ABS(AD66-AE66)&lt;0.0000001,1,0)</f>
        <v>1</v>
      </c>
      <c r="AR66" s="0" t="n">
        <f aca="false">F66+(MAX(G66,H66))-F66*(MAX(G66,H66))</f>
        <v>0.978197657649826</v>
      </c>
      <c r="AS66" s="0" t="n">
        <f aca="false">MAX((F66+G66-F66*G66),(F66+H66-F66*H66))</f>
        <v>0.978197657649826</v>
      </c>
      <c r="AT66" s="0" t="n">
        <f aca="false">IF(ABS(AR66-AS66)&lt;0.0000001,1,0)</f>
        <v>1</v>
      </c>
      <c r="AU66" s="0" t="n">
        <f aca="false">F66+(MIN(G66,H66))-F66*(MIN(G66,H66))</f>
        <v>0.60000010018063</v>
      </c>
      <c r="AV66" s="0" t="n">
        <f aca="false">MIN((F66+G66-F66*G66),(F66+H66-F66*H66))</f>
        <v>0.60000010018063</v>
      </c>
      <c r="AW66" s="0" t="n">
        <f aca="false">IF(ABS(AU66-AV66)&lt;0.0000001,1,0)</f>
        <v>1</v>
      </c>
      <c r="AX66" s="0" t="n">
        <f aca="false">F66*(MAX(G66,H66))</f>
        <v>0.567296486474739</v>
      </c>
      <c r="AY66" s="0" t="n">
        <f aca="false">MAX(F66*G66,F66*H66)</f>
        <v>0.567296486474739</v>
      </c>
      <c r="AZ66" s="0" t="n">
        <f aca="false">IF(ABS(AX66-AY66)&lt;0.0000001,1,0)</f>
        <v>1</v>
      </c>
      <c r="BA66" s="0" t="n">
        <f aca="false">F66*(MIN(G66,H66))</f>
        <v>1.50270944704053E-007</v>
      </c>
      <c r="BB66" s="0" t="n">
        <f aca="false">MIN(F66*G66,F66*H66)</f>
        <v>1.50270944704053E-007</v>
      </c>
      <c r="BC66" s="0" t="n">
        <f aca="false">IF(ABS(BA66-BB66)&lt;0.0000001,1,0)</f>
        <v>1</v>
      </c>
      <c r="BO66" s="0" t="n">
        <f aca="false">1-MAX(F66,G66)</f>
        <v>0.0545058558754343</v>
      </c>
      <c r="BP66" s="0" t="n">
        <f aca="false">MIN(1-F66,1-G66)</f>
        <v>0.0545058558754343</v>
      </c>
      <c r="BQ66" s="0" t="n">
        <f aca="false">IF(ABS(BO66-BP66)&lt;0.0000001,1,0)</f>
        <v>1</v>
      </c>
      <c r="BR66" s="0" t="n">
        <f aca="false">1-MIN(F66,G66)</f>
        <v>0.4</v>
      </c>
      <c r="BS66" s="0" t="n">
        <f aca="false">MAX(1-F66,1-G66)</f>
        <v>0.4</v>
      </c>
      <c r="BT66" s="0" t="n">
        <f aca="false">IF(ABS(BR66-BS66)&lt;0.0000001,1,0)</f>
        <v>1</v>
      </c>
      <c r="BU66" s="0" t="n">
        <f aca="false">1-F66*G66</f>
        <v>0.432703513525261</v>
      </c>
      <c r="BV66" s="0" t="n">
        <f aca="false">(1-F66)+(1-G66)-(1-F66)*(1-G66)</f>
        <v>0.432703513525261</v>
      </c>
      <c r="BW66" s="0" t="n">
        <f aca="false">IF(ABS(BU66-BV66)&lt;0.0000001,1,0)</f>
        <v>1</v>
      </c>
      <c r="BX66" s="0" t="n">
        <f aca="false">1-(F66+G66-F66*G66)</f>
        <v>0.0218023423501736</v>
      </c>
      <c r="BY66" s="0" t="n">
        <f aca="false">(1-F66)*(1-G66)</f>
        <v>0.0218023423501737</v>
      </c>
      <c r="BZ66" s="0" t="n">
        <f aca="false">IF(ABS(BX66-BY66)&lt;0.0000001,1,0)</f>
        <v>1</v>
      </c>
    </row>
    <row r="67" customFormat="false" ht="14.25" hidden="false" customHeight="false" outlineLevel="0" collapsed="false">
      <c r="A67" s="16" t="n">
        <v>6.4</v>
      </c>
      <c r="F67" s="4" t="n">
        <f aca="false">IF(AND((A66&gt;=$D$4),(A66&lt;=$D$5)),1,IF(AND((A66&gt;$D$3),(A66&lt;$D$4)),((A66-$D$3)/($D$4-$D$3)),IF(AND((A66&gt;$D$5),(A66&lt;$D$6)),((A66-$D$6)/($D$5-$D$6)),0)))</f>
        <v>0.614285714285714</v>
      </c>
      <c r="G67" s="4" t="n">
        <f aca="false">1/(1+ABS((A66-$D$22)/$D$20)^(2*$D$21))</f>
        <v>0.958685149768035</v>
      </c>
      <c r="H67" s="4" t="n">
        <f aca="false">1/(1+EXP(-$D$35*(A66-$D$36)))</f>
        <v>3.73629798389248E-007</v>
      </c>
      <c r="J67" s="12" t="n">
        <f aca="false">MIN(F67,MAX(G67,H67))</f>
        <v>0.614285714285714</v>
      </c>
      <c r="K67" s="12" t="n">
        <f aca="false">MAX(MIN(F67,G67),MIN(F67,H67))</f>
        <v>0.614285714285714</v>
      </c>
      <c r="L67" s="12" t="n">
        <f aca="false">IF(ABS(J67-K67)&lt;0.0000001,1,0)</f>
        <v>1</v>
      </c>
      <c r="M67" s="4" t="n">
        <f aca="false">MAX(F67,MIN(G67,H67))</f>
        <v>0.614285714285714</v>
      </c>
      <c r="N67" s="4" t="n">
        <f aca="false">MIN(MAX(F67,G67),MAX(F67,H67))</f>
        <v>0.614285714285714</v>
      </c>
      <c r="O67" s="4" t="n">
        <f aca="false">IF(ABS(M67-N67)&lt;0.0000001,1,0)</f>
        <v>1</v>
      </c>
      <c r="AA67" s="12" t="n">
        <f aca="false">F67+(G67*H67)-F67*(G67*H67)</f>
        <v>0.614285852446002</v>
      </c>
      <c r="AB67" s="12" t="n">
        <f aca="false">(F67+G67-F67*G67)*(F67+H67-F67*H67)</f>
        <v>0.604496766079149</v>
      </c>
      <c r="AC67" s="12" t="n">
        <f aca="false">IF(ABS(AA67-AB67)&lt;0.0000001,1,0)</f>
        <v>0</v>
      </c>
      <c r="AD67" s="12" t="n">
        <f aca="false">F67*(G67+H67-G67*H67)</f>
        <v>0.588906601482761</v>
      </c>
      <c r="AE67" s="12" t="n">
        <f aca="false">(F67*G67) + (F67*H67) - (F67*G67)*(F67*H67)</f>
        <v>0.588906686352652</v>
      </c>
      <c r="AF67" s="12" t="n">
        <f aca="false">IF(ABS(AD67-AE67)&lt;0.0000001,1,0)</f>
        <v>1</v>
      </c>
      <c r="AR67" s="0" t="n">
        <f aca="false">F67+(MAX(G67,H67))-F67*(MAX(G67,H67))</f>
        <v>0.984064272053385</v>
      </c>
      <c r="AS67" s="0" t="n">
        <f aca="false">MAX((F67+G67-F67*G67),(F67+H67-F67*H67))</f>
        <v>0.984064272053385</v>
      </c>
      <c r="AT67" s="0" t="n">
        <f aca="false">IF(ABS(AR67-AS67)&lt;0.0000001,1,0)</f>
        <v>1</v>
      </c>
      <c r="AU67" s="0" t="n">
        <f aca="false">F67+(MIN(G67,H67))-F67*(MIN(G67,H67))</f>
        <v>0.614285858400065</v>
      </c>
      <c r="AV67" s="0" t="n">
        <f aca="false">MIN((F67+G67-F67*G67),(F67+H67-F67*H67))</f>
        <v>0.614285858400065</v>
      </c>
      <c r="AW67" s="0" t="n">
        <f aca="false">IF(ABS(AU67-AV67)&lt;0.0000001,1,0)</f>
        <v>1</v>
      </c>
      <c r="AX67" s="0" t="n">
        <f aca="false">F67*(MAX(G67,H67))</f>
        <v>0.588906592000364</v>
      </c>
      <c r="AY67" s="0" t="n">
        <f aca="false">MAX(F67*G67,F67*H67)</f>
        <v>0.588906592000364</v>
      </c>
      <c r="AZ67" s="0" t="n">
        <f aca="false">IF(ABS(AX67-AY67)&lt;0.0000001,1,0)</f>
        <v>1</v>
      </c>
      <c r="BA67" s="0" t="n">
        <f aca="false">F67*(MIN(G67,H67))</f>
        <v>2.29515447581966E-007</v>
      </c>
      <c r="BB67" s="0" t="n">
        <f aca="false">MIN(F67*G67,F67*H67)</f>
        <v>2.29515447581966E-007</v>
      </c>
      <c r="BC67" s="0" t="n">
        <f aca="false">IF(ABS(BA67-BB67)&lt;0.0000001,1,0)</f>
        <v>1</v>
      </c>
      <c r="BO67" s="0" t="n">
        <f aca="false">1-MAX(F67,G67)</f>
        <v>0.0413148502319649</v>
      </c>
      <c r="BP67" s="0" t="n">
        <f aca="false">MIN(1-F67,1-G67)</f>
        <v>0.0413148502319649</v>
      </c>
      <c r="BQ67" s="0" t="n">
        <f aca="false">IF(ABS(BO67-BP67)&lt;0.0000001,1,0)</f>
        <v>1</v>
      </c>
      <c r="BR67" s="0" t="n">
        <f aca="false">1-MIN(F67,G67)</f>
        <v>0.385714285714286</v>
      </c>
      <c r="BS67" s="0" t="n">
        <f aca="false">MAX(1-F67,1-G67)</f>
        <v>0.385714285714286</v>
      </c>
      <c r="BT67" s="0" t="n">
        <f aca="false">IF(ABS(BR67-BS67)&lt;0.0000001,1,0)</f>
        <v>1</v>
      </c>
      <c r="BU67" s="0" t="n">
        <f aca="false">1-F67*G67</f>
        <v>0.411093407999636</v>
      </c>
      <c r="BV67" s="0" t="n">
        <f aca="false">(1-F67)+(1-G67)-(1-F67)*(1-G67)</f>
        <v>0.411093407999636</v>
      </c>
      <c r="BW67" s="0" t="n">
        <f aca="false">IF(ABS(BU67-BV67)&lt;0.0000001,1,0)</f>
        <v>1</v>
      </c>
      <c r="BX67" s="0" t="n">
        <f aca="false">1-(F67+G67-F67*G67)</f>
        <v>0.0159357279466151</v>
      </c>
      <c r="BY67" s="0" t="n">
        <f aca="false">(1-F67)*(1-G67)</f>
        <v>0.015935727946615</v>
      </c>
      <c r="BZ67" s="0" t="n">
        <f aca="false">IF(ABS(BX67-BY67)&lt;0.0000001,1,0)</f>
        <v>1</v>
      </c>
    </row>
    <row r="68" customFormat="false" ht="14.25" hidden="false" customHeight="false" outlineLevel="0" collapsed="false">
      <c r="A68" s="16" t="n">
        <v>6.5</v>
      </c>
      <c r="F68" s="4" t="n">
        <f aca="false">IF(AND((A67&gt;=$D$4),(A67&lt;=$D$5)),1,IF(AND((A67&gt;$D$3),(A67&lt;$D$4)),((A67-$D$3)/($D$4-$D$3)),IF(AND((A67&gt;$D$5),(A67&lt;$D$6)),((A67-$D$6)/($D$5-$D$6)),0)))</f>
        <v>0.628571428571429</v>
      </c>
      <c r="G68" s="4" t="n">
        <f aca="false">1/(1+ABS((A67-$D$22)/$D$20)^(2*$D$21))</f>
        <v>0.969119509521972</v>
      </c>
      <c r="H68" s="4" t="n">
        <f aca="false">1/(1+EXP(-$D$35*(A67-$D$36)))</f>
        <v>5.5739005858561E-007</v>
      </c>
      <c r="J68" s="12" t="n">
        <f aca="false">MIN(F68,MAX(G68,H68))</f>
        <v>0.628571428571429</v>
      </c>
      <c r="K68" s="12" t="n">
        <f aca="false">MAX(MIN(F68,G68),MIN(F68,H68))</f>
        <v>0.628571428571429</v>
      </c>
      <c r="L68" s="12" t="n">
        <f aca="false">IF(ABS(J68-K68)&lt;0.0000001,1,0)</f>
        <v>1</v>
      </c>
      <c r="M68" s="4" t="n">
        <f aca="false">MAX(F68,MIN(G68,H68))</f>
        <v>0.628571428571429</v>
      </c>
      <c r="N68" s="4" t="n">
        <f aca="false">MIN(MAX(F68,G68),MAX(F68,H68))</f>
        <v>0.628571428571429</v>
      </c>
      <c r="O68" s="4" t="n">
        <f aca="false">IF(ABS(M68-N68)&lt;0.0000001,1,0)</f>
        <v>1</v>
      </c>
      <c r="AA68" s="12" t="n">
        <f aca="false">F68+(G68*H68)-F68*(G68*H68)</f>
        <v>0.628571629208816</v>
      </c>
      <c r="AB68" s="12" t="n">
        <f aca="false">(F68+G68-F68*G68)*(F68+H68-F68*H68)</f>
        <v>0.62136198402192</v>
      </c>
      <c r="AC68" s="12" t="n">
        <f aca="false">IF(ABS(AA68-AB68)&lt;0.0000001,1,0)</f>
        <v>0</v>
      </c>
      <c r="AD68" s="12" t="n">
        <f aca="false">F68*(G68+H68-G68*H68)</f>
        <v>0.60916084537594</v>
      </c>
      <c r="AE68" s="12" t="n">
        <f aca="false">(F68*G68) + (F68*H68) - (F68*G68)*(F68*H68)</f>
        <v>0.609160971490869</v>
      </c>
      <c r="AF68" s="12" t="n">
        <f aca="false">IF(ABS(AD68-AE68)&lt;0.0000001,1,0)</f>
        <v>0</v>
      </c>
      <c r="AR68" s="0" t="n">
        <f aca="false">F68+(MAX(G68,H68))-F68*(MAX(G68,H68))</f>
        <v>0.988530103536732</v>
      </c>
      <c r="AS68" s="0" t="n">
        <f aca="false">MAX((F68+G68-F68*G68),(F68+H68-F68*H68))</f>
        <v>0.988530103536732</v>
      </c>
      <c r="AT68" s="0" t="n">
        <f aca="false">IF(ABS(AR68-AS68)&lt;0.0000001,1,0)</f>
        <v>1</v>
      </c>
      <c r="AU68" s="0" t="n">
        <f aca="false">F68+(MIN(G68,H68))-F68*(MIN(G68,H68))</f>
        <v>0.628571635602022</v>
      </c>
      <c r="AV68" s="0" t="n">
        <f aca="false">MIN((F68+G68-F68*G68),(F68+H68-F68*H68))</f>
        <v>0.628571635602022</v>
      </c>
      <c r="AW68" s="0" t="n">
        <f aca="false">IF(ABS(AU68-AV68)&lt;0.0000001,1,0)</f>
        <v>1</v>
      </c>
      <c r="AX68" s="0" t="n">
        <f aca="false">F68*(MAX(G68,H68))</f>
        <v>0.609160834556668</v>
      </c>
      <c r="AY68" s="0" t="n">
        <f aca="false">MAX(F68*G68,F68*H68)</f>
        <v>0.609160834556668</v>
      </c>
      <c r="AZ68" s="0" t="n">
        <f aca="false">IF(ABS(AX68-AY68)&lt;0.0000001,1,0)</f>
        <v>1</v>
      </c>
      <c r="BA68" s="0" t="n">
        <f aca="false">F68*(MIN(G68,H68))</f>
        <v>3.50359465396669E-007</v>
      </c>
      <c r="BB68" s="0" t="n">
        <f aca="false">MIN(F68*G68,F68*H68)</f>
        <v>3.50359465396669E-007</v>
      </c>
      <c r="BC68" s="0" t="n">
        <f aca="false">IF(ABS(BA68-BB68)&lt;0.0000001,1,0)</f>
        <v>1</v>
      </c>
      <c r="BO68" s="0" t="n">
        <f aca="false">1-MAX(F68,G68)</f>
        <v>0.0308804904780283</v>
      </c>
      <c r="BP68" s="0" t="n">
        <f aca="false">MIN(1-F68,1-G68)</f>
        <v>0.0308804904780283</v>
      </c>
      <c r="BQ68" s="0" t="n">
        <f aca="false">IF(ABS(BO68-BP68)&lt;0.0000001,1,0)</f>
        <v>1</v>
      </c>
      <c r="BR68" s="0" t="n">
        <f aca="false">1-MIN(F68,G68)</f>
        <v>0.371428571428571</v>
      </c>
      <c r="BS68" s="0" t="n">
        <f aca="false">MAX(1-F68,1-G68)</f>
        <v>0.371428571428571</v>
      </c>
      <c r="BT68" s="0" t="n">
        <f aca="false">IF(ABS(BR68-BS68)&lt;0.0000001,1,0)</f>
        <v>1</v>
      </c>
      <c r="BU68" s="0" t="n">
        <f aca="false">1-F68*G68</f>
        <v>0.390839165443332</v>
      </c>
      <c r="BV68" s="0" t="n">
        <f aca="false">(1-F68)+(1-G68)-(1-F68)*(1-G68)</f>
        <v>0.390839165443332</v>
      </c>
      <c r="BW68" s="0" t="n">
        <f aca="false">IF(ABS(BU68-BV68)&lt;0.0000001,1,0)</f>
        <v>1</v>
      </c>
      <c r="BX68" s="0" t="n">
        <f aca="false">1-(F68+G68-F68*G68)</f>
        <v>0.0114698964632677</v>
      </c>
      <c r="BY68" s="0" t="n">
        <f aca="false">(1-F68)*(1-G68)</f>
        <v>0.0114698964632677</v>
      </c>
      <c r="BZ68" s="0" t="n">
        <f aca="false">IF(ABS(BX68-BY68)&lt;0.0000001,1,0)</f>
        <v>1</v>
      </c>
    </row>
    <row r="69" customFormat="false" ht="14.25" hidden="false" customHeight="false" outlineLevel="0" collapsed="false">
      <c r="A69" s="16" t="n">
        <v>6.6</v>
      </c>
      <c r="F69" s="4" t="n">
        <f aca="false">IF(AND((A68&gt;=$D$4),(A68&lt;=$D$5)),1,IF(AND((A68&gt;$D$3),(A68&lt;$D$4)),((A68-$D$3)/($D$4-$D$3)),IF(AND((A68&gt;$D$5),(A68&lt;$D$6)),((A68-$D$6)/($D$5-$D$6)),0)))</f>
        <v>0.642857142857143</v>
      </c>
      <c r="G69" s="4" t="n">
        <f aca="false">1/(1+ABS((A68-$D$22)/$D$20)^(2*$D$21))</f>
        <v>0.977246702133367</v>
      </c>
      <c r="H69" s="4" t="n">
        <f aca="false">1/(1+EXP(-$D$35*(A68-$D$36)))</f>
        <v>8.31528027664132E-007</v>
      </c>
      <c r="J69" s="12" t="n">
        <f aca="false">MIN(F69,MAX(G69,H69))</f>
        <v>0.642857142857143</v>
      </c>
      <c r="K69" s="12" t="n">
        <f aca="false">MAX(MIN(F69,G69),MIN(F69,H69))</f>
        <v>0.642857142857143</v>
      </c>
      <c r="L69" s="12" t="n">
        <f aca="false">IF(ABS(J69-K69)&lt;0.0000001,1,0)</f>
        <v>1</v>
      </c>
      <c r="M69" s="4" t="n">
        <f aca="false">MAX(F69,MIN(G69,H69))</f>
        <v>0.642857142857143</v>
      </c>
      <c r="N69" s="4" t="n">
        <f aca="false">MIN(MAX(F69,G69),MAX(F69,H69))</f>
        <v>0.642857142857143</v>
      </c>
      <c r="O69" s="4" t="n">
        <f aca="false">IF(ABS(M69-N69)&lt;0.0000001,1,0)</f>
        <v>1</v>
      </c>
      <c r="AA69" s="12" t="n">
        <f aca="false">F69+(G69*H69)-F69*(G69*H69)</f>
        <v>0.642857433074294</v>
      </c>
      <c r="AB69" s="12" t="n">
        <f aca="false">(F69+G69-F69*G69)*(F69+H69-F69*H69)</f>
        <v>0.637633465969201</v>
      </c>
      <c r="AC69" s="12" t="n">
        <f aca="false">IF(ABS(AA69-AB69)&lt;0.0000001,1,0)</f>
        <v>0</v>
      </c>
      <c r="AD69" s="12" t="n">
        <f aca="false">F69*(G69+H69-G69*H69)</f>
        <v>0.628230034962882</v>
      </c>
      <c r="AE69" s="12" t="n">
        <f aca="false">(F69*G69) + (F69*H69) - (F69*G69)*(F69*H69)</f>
        <v>0.62823022153105</v>
      </c>
      <c r="AF69" s="12" t="n">
        <f aca="false">IF(ABS(AD69-AE69)&lt;0.0000001,1,0)</f>
        <v>0</v>
      </c>
      <c r="AR69" s="0" t="n">
        <f aca="false">F69+(MAX(G69,H69))-F69*(MAX(G69,H69))</f>
        <v>0.991873822190488</v>
      </c>
      <c r="AS69" s="0" t="n">
        <f aca="false">MAX((F69+G69-F69*G69),(F69+H69-F69*H69))</f>
        <v>0.991873822190488</v>
      </c>
      <c r="AT69" s="0" t="n">
        <f aca="false">IF(ABS(AR69-AS69)&lt;0.0000001,1,0)</f>
        <v>1</v>
      </c>
      <c r="AU69" s="0" t="n">
        <f aca="false">F69+(MIN(G69,H69))-F69*(MIN(G69,H69))</f>
        <v>0.642857439831439</v>
      </c>
      <c r="AV69" s="0" t="n">
        <f aca="false">MIN((F69+G69-F69*G69),(F69+H69-F69*H69))</f>
        <v>0.642857439831439</v>
      </c>
      <c r="AW69" s="0" t="n">
        <f aca="false">IF(ABS(AU69-AV69)&lt;0.0000001,1,0)</f>
        <v>1</v>
      </c>
      <c r="AX69" s="0" t="n">
        <f aca="false">F69*(MAX(G69,H69))</f>
        <v>0.628230022800022</v>
      </c>
      <c r="AY69" s="0" t="n">
        <f aca="false">MAX(F69*G69,F69*H69)</f>
        <v>0.628230022800022</v>
      </c>
      <c r="AZ69" s="0" t="n">
        <f aca="false">IF(ABS(AX69-AY69)&lt;0.0000001,1,0)</f>
        <v>1</v>
      </c>
      <c r="BA69" s="0" t="n">
        <f aca="false">F69*(MIN(G69,H69))</f>
        <v>5.34553732069799E-007</v>
      </c>
      <c r="BB69" s="0" t="n">
        <f aca="false">MIN(F69*G69,F69*H69)</f>
        <v>5.34553732069799E-007</v>
      </c>
      <c r="BC69" s="0" t="n">
        <f aca="false">IF(ABS(BA69-BB69)&lt;0.0000001,1,0)</f>
        <v>1</v>
      </c>
      <c r="BO69" s="0" t="n">
        <f aca="false">1-MAX(F69,G69)</f>
        <v>0.0227532978666333</v>
      </c>
      <c r="BP69" s="0" t="n">
        <f aca="false">MIN(1-F69,1-G69)</f>
        <v>0.0227532978666333</v>
      </c>
      <c r="BQ69" s="0" t="n">
        <f aca="false">IF(ABS(BO69-BP69)&lt;0.0000001,1,0)</f>
        <v>1</v>
      </c>
      <c r="BR69" s="0" t="n">
        <f aca="false">1-MIN(F69,G69)</f>
        <v>0.357142857142857</v>
      </c>
      <c r="BS69" s="0" t="n">
        <f aca="false">MAX(1-F69,1-G69)</f>
        <v>0.357142857142857</v>
      </c>
      <c r="BT69" s="0" t="n">
        <f aca="false">IF(ABS(BR69-BS69)&lt;0.0000001,1,0)</f>
        <v>1</v>
      </c>
      <c r="BU69" s="0" t="n">
        <f aca="false">1-F69*G69</f>
        <v>0.371769977199979</v>
      </c>
      <c r="BV69" s="0" t="n">
        <f aca="false">(1-F69)+(1-G69)-(1-F69)*(1-G69)</f>
        <v>0.371769977199979</v>
      </c>
      <c r="BW69" s="0" t="n">
        <f aca="false">IF(ABS(BU69-BV69)&lt;0.0000001,1,0)</f>
        <v>1</v>
      </c>
      <c r="BX69" s="0" t="n">
        <f aca="false">1-(F69+G69-F69*G69)</f>
        <v>0.00812617780951186</v>
      </c>
      <c r="BY69" s="0" t="n">
        <f aca="false">(1-F69)*(1-G69)</f>
        <v>0.00812617780951188</v>
      </c>
      <c r="BZ69" s="0" t="n">
        <f aca="false">IF(ABS(BX69-BY69)&lt;0.0000001,1,0)</f>
        <v>1</v>
      </c>
    </row>
    <row r="70" customFormat="false" ht="14.25" hidden="false" customHeight="false" outlineLevel="0" collapsed="false">
      <c r="A70" s="16" t="n">
        <v>6.7</v>
      </c>
      <c r="F70" s="4" t="n">
        <f aca="false">IF(AND((A69&gt;=$D$4),(A69&lt;=$D$5)),1,IF(AND((A69&gt;$D$3),(A69&lt;$D$4)),((A69-$D$3)/($D$4-$D$3)),IF(AND((A69&gt;$D$5),(A69&lt;$D$6)),((A69-$D$6)/($D$5-$D$6)),0)))</f>
        <v>0.657142857142857</v>
      </c>
      <c r="G70" s="4" t="n">
        <f aca="false">1/(1+ABS((A69-$D$22)/$D$20)^(2*$D$21))</f>
        <v>0.98348129088135</v>
      </c>
      <c r="H70" s="4" t="n">
        <f aca="false">1/(1+EXP(-$D$35*(A69-$D$36)))</f>
        <v>1.24049354113058E-006</v>
      </c>
      <c r="J70" s="12" t="n">
        <f aca="false">MIN(F70,MAX(G70,H70))</f>
        <v>0.657142857142857</v>
      </c>
      <c r="K70" s="12" t="n">
        <f aca="false">MAX(MIN(F70,G70),MIN(F70,H70))</f>
        <v>0.657142857142857</v>
      </c>
      <c r="L70" s="12" t="n">
        <f aca="false">IF(ABS(J70-K70)&lt;0.0000001,1,0)</f>
        <v>1</v>
      </c>
      <c r="M70" s="4" t="n">
        <f aca="false">MAX(F70,MIN(G70,H70))</f>
        <v>0.657142857142857</v>
      </c>
      <c r="N70" s="4" t="n">
        <f aca="false">MIN(MAX(F70,G70),MAX(F70,H70))</f>
        <v>0.657142857142857</v>
      </c>
      <c r="O70" s="4" t="n">
        <f aca="false">IF(ABS(M70-N70)&lt;0.0000001,1,0)</f>
        <v>1</v>
      </c>
      <c r="AA70" s="12" t="n">
        <f aca="false">F70+(G70*H70)-F70*(G70*H70)</f>
        <v>0.657143275429322</v>
      </c>
      <c r="AB70" s="12" t="n">
        <f aca="false">(F70+G70-F70*G70)*(F70+H70-F70*H70)</f>
        <v>0.653421513746763</v>
      </c>
      <c r="AC70" s="12" t="n">
        <f aca="false">IF(ABS(AA70-AB70)&lt;0.0000001,1,0)</f>
        <v>0</v>
      </c>
      <c r="AD70" s="12" t="n">
        <f aca="false">F70*(G70+H70-G70*H70)</f>
        <v>0.646287718902062</v>
      </c>
      <c r="AE70" s="12" t="n">
        <f aca="false">(F70*G70) + (F70*H70) - (F70*G70)*(F70*H70)</f>
        <v>0.646287993776024</v>
      </c>
      <c r="AF70" s="12" t="n">
        <f aca="false">IF(ABS(AD70-AE70)&lt;0.0000001,1,0)</f>
        <v>0</v>
      </c>
      <c r="AR70" s="0" t="n">
        <f aca="false">F70+(MAX(G70,H70))-F70*(MAX(G70,H70))</f>
        <v>0.994336442587891</v>
      </c>
      <c r="AS70" s="0" t="n">
        <f aca="false">MAX((F70+G70-F70*G70),(F70+H70-F70*H70))</f>
        <v>0.994336442587891</v>
      </c>
      <c r="AT70" s="0" t="n">
        <f aca="false">IF(ABS(AR70-AS70)&lt;0.0000001,1,0)</f>
        <v>1</v>
      </c>
      <c r="AU70" s="0" t="n">
        <f aca="false">F70+(MIN(G70,H70))-F70*(MIN(G70,H70))</f>
        <v>0.657143282454928</v>
      </c>
      <c r="AV70" s="0" t="n">
        <f aca="false">MIN((F70+G70-F70*G70),(F70+H70-F70*H70))</f>
        <v>0.657143282454928</v>
      </c>
      <c r="AW70" s="0" t="n">
        <f aca="false">IF(ABS(AU70-AV70)&lt;0.0000001,1,0)</f>
        <v>1</v>
      </c>
      <c r="AX70" s="0" t="n">
        <f aca="false">F70*(MAX(G70,H70))</f>
        <v>0.646287705436316</v>
      </c>
      <c r="AY70" s="0" t="n">
        <f aca="false">MAX(F70*G70,F70*H70)</f>
        <v>0.646287705436316</v>
      </c>
      <c r="AZ70" s="0" t="n">
        <f aca="false">IF(ABS(AX70-AY70)&lt;0.0000001,1,0)</f>
        <v>1</v>
      </c>
      <c r="BA70" s="0" t="n">
        <f aca="false">F70*(MIN(G70,H70))</f>
        <v>8.15181469885808E-007</v>
      </c>
      <c r="BB70" s="0" t="n">
        <f aca="false">MIN(F70*G70,F70*H70)</f>
        <v>8.15181469885808E-007</v>
      </c>
      <c r="BC70" s="0" t="n">
        <f aca="false">IF(ABS(BA70-BB70)&lt;0.0000001,1,0)</f>
        <v>1</v>
      </c>
      <c r="BO70" s="0" t="n">
        <f aca="false">1-MAX(F70,G70)</f>
        <v>0.0165187091186496</v>
      </c>
      <c r="BP70" s="0" t="n">
        <f aca="false">MIN(1-F70,1-G70)</f>
        <v>0.0165187091186496</v>
      </c>
      <c r="BQ70" s="0" t="n">
        <f aca="false">IF(ABS(BO70-BP70)&lt;0.0000001,1,0)</f>
        <v>1</v>
      </c>
      <c r="BR70" s="0" t="n">
        <f aca="false">1-MIN(F70,G70)</f>
        <v>0.342857142857143</v>
      </c>
      <c r="BS70" s="0" t="n">
        <f aca="false">MAX(1-F70,1-G70)</f>
        <v>0.342857142857143</v>
      </c>
      <c r="BT70" s="0" t="n">
        <f aca="false">IF(ABS(BR70-BS70)&lt;0.0000001,1,0)</f>
        <v>1</v>
      </c>
      <c r="BU70" s="0" t="n">
        <f aca="false">1-F70*G70</f>
        <v>0.353712294563684</v>
      </c>
      <c r="BV70" s="0" t="n">
        <f aca="false">(1-F70)+(1-G70)-(1-F70)*(1-G70)</f>
        <v>0.353712294563684</v>
      </c>
      <c r="BW70" s="0" t="n">
        <f aca="false">IF(ABS(BU70-BV70)&lt;0.0000001,1,0)</f>
        <v>1</v>
      </c>
      <c r="BX70" s="0" t="n">
        <f aca="false">1-(F70+G70-F70*G70)</f>
        <v>0.00566355741210856</v>
      </c>
      <c r="BY70" s="0" t="n">
        <f aca="false">(1-F70)*(1-G70)</f>
        <v>0.00566355741210844</v>
      </c>
      <c r="BZ70" s="0" t="n">
        <f aca="false">IF(ABS(BX70-BY70)&lt;0.0000001,1,0)</f>
        <v>1</v>
      </c>
    </row>
    <row r="71" customFormat="false" ht="14.25" hidden="false" customHeight="false" outlineLevel="0" collapsed="false">
      <c r="A71" s="16" t="n">
        <v>6.8</v>
      </c>
      <c r="F71" s="4" t="n">
        <f aca="false">IF(AND((A70&gt;=$D$4),(A70&lt;=$D$5)),1,IF(AND((A70&gt;$D$3),(A70&lt;$D$4)),((A70-$D$3)/($D$4-$D$3)),IF(AND((A70&gt;$D$5),(A70&lt;$D$6)),((A70-$D$6)/($D$5-$D$6)),0)))</f>
        <v>0.671428571428572</v>
      </c>
      <c r="G71" s="4" t="n">
        <f aca="false">1/(1+ABS((A70-$D$22)/$D$20)^(2*$D$21))</f>
        <v>0.988191791859872</v>
      </c>
      <c r="H71" s="4" t="n">
        <f aca="false">1/(1+EXP(-$D$35*(A70-$D$36)))</f>
        <v>1.85059777286345E-006</v>
      </c>
      <c r="J71" s="12" t="n">
        <f aca="false">MIN(F71,MAX(G71,H71))</f>
        <v>0.671428571428572</v>
      </c>
      <c r="K71" s="12" t="n">
        <f aca="false">MAX(MIN(F71,G71),MIN(F71,H71))</f>
        <v>0.671428571428572</v>
      </c>
      <c r="L71" s="12" t="n">
        <f aca="false">IF(ABS(J71-K71)&lt;0.0000001,1,0)</f>
        <v>1</v>
      </c>
      <c r="M71" s="4" t="n">
        <f aca="false">MAX(F71,MIN(G71,H71))</f>
        <v>0.671428571428572</v>
      </c>
      <c r="N71" s="4" t="n">
        <f aca="false">MIN(MAX(F71,G71),MAX(F71,H71))</f>
        <v>0.671428571428572</v>
      </c>
      <c r="O71" s="4" t="n">
        <f aca="false">IF(ABS(M71-N71)&lt;0.0000001,1,0)</f>
        <v>1</v>
      </c>
      <c r="AA71" s="12" t="n">
        <f aca="false">F71+(G71*H71)-F71*(G71*H71)</f>
        <v>0.671429172302103</v>
      </c>
      <c r="AB71" s="12" t="n">
        <f aca="false">(F71+G71-F71*G71)*(F71+H71-F71*H71)</f>
        <v>0.668824141816959</v>
      </c>
      <c r="AC71" s="12" t="n">
        <f aca="false">IF(ABS(AA71-AB71)&lt;0.0000001,1,0)</f>
        <v>0</v>
      </c>
      <c r="AD71" s="12" t="n">
        <f aca="false">F71*(G71+H71-G71*H71)</f>
        <v>0.663500217778135</v>
      </c>
      <c r="AE71" s="12" t="n">
        <f aca="false">(F71*G71) + (F71*H71) - (F71*G71)*(F71*H71)</f>
        <v>0.663500621221791</v>
      </c>
      <c r="AF71" s="12" t="n">
        <f aca="false">IF(ABS(AD71-AE71)&lt;0.0000001,1,0)</f>
        <v>0</v>
      </c>
      <c r="AR71" s="0" t="n">
        <f aca="false">F71+(MAX(G71,H71))-F71*(MAX(G71,H71))</f>
        <v>0.996120160182529</v>
      </c>
      <c r="AS71" s="0" t="n">
        <f aca="false">MAX((F71+G71-F71*G71),(F71+H71-F71*H71))</f>
        <v>0.996120160182529</v>
      </c>
      <c r="AT71" s="0" t="n">
        <f aca="false">IF(ABS(AR71-AS71)&lt;0.0000001,1,0)</f>
        <v>1</v>
      </c>
      <c r="AU71" s="0" t="n">
        <f aca="false">F71+(MIN(G71,H71))-F71*(MIN(G71,H71))</f>
        <v>0.671429179482125</v>
      </c>
      <c r="AV71" s="0" t="n">
        <f aca="false">MIN((F71+G71-F71*G71),(F71+H71-F71*H71))</f>
        <v>0.671429179482125</v>
      </c>
      <c r="AW71" s="0" t="n">
        <f aca="false">IF(ABS(AU71-AV71)&lt;0.0000001,1,0)</f>
        <v>1</v>
      </c>
      <c r="AX71" s="0" t="n">
        <f aca="false">F71*(MAX(G71,H71))</f>
        <v>0.663500203105914</v>
      </c>
      <c r="AY71" s="0" t="n">
        <f aca="false">MAX(F71*G71,F71*H71)</f>
        <v>0.663500203105914</v>
      </c>
      <c r="AZ71" s="0" t="n">
        <f aca="false">IF(ABS(AX71-AY71)&lt;0.0000001,1,0)</f>
        <v>1</v>
      </c>
      <c r="BA71" s="0" t="n">
        <f aca="false">F71*(MIN(G71,H71))</f>
        <v>1.2425442189226E-006</v>
      </c>
      <c r="BB71" s="0" t="n">
        <f aca="false">MIN(F71*G71,F71*H71)</f>
        <v>1.2425442189226E-006</v>
      </c>
      <c r="BC71" s="0" t="n">
        <f aca="false">IF(ABS(BA71-BB71)&lt;0.0000001,1,0)</f>
        <v>1</v>
      </c>
      <c r="BO71" s="0" t="n">
        <f aca="false">1-MAX(F71,G71)</f>
        <v>0.0118082081401281</v>
      </c>
      <c r="BP71" s="0" t="n">
        <f aca="false">MIN(1-F71,1-G71)</f>
        <v>0.0118082081401281</v>
      </c>
      <c r="BQ71" s="0" t="n">
        <f aca="false">IF(ABS(BO71-BP71)&lt;0.0000001,1,0)</f>
        <v>1</v>
      </c>
      <c r="BR71" s="0" t="n">
        <f aca="false">1-MIN(F71,G71)</f>
        <v>0.328571428571429</v>
      </c>
      <c r="BS71" s="0" t="n">
        <f aca="false">MAX(1-F71,1-G71)</f>
        <v>0.328571428571429</v>
      </c>
      <c r="BT71" s="0" t="n">
        <f aca="false">IF(ABS(BR71-BS71)&lt;0.0000001,1,0)</f>
        <v>1</v>
      </c>
      <c r="BU71" s="0" t="n">
        <f aca="false">1-F71*G71</f>
        <v>0.336499796894086</v>
      </c>
      <c r="BV71" s="0" t="n">
        <f aca="false">(1-F71)+(1-G71)-(1-F71)*(1-G71)</f>
        <v>0.336499796894086</v>
      </c>
      <c r="BW71" s="0" t="n">
        <f aca="false">IF(ABS(BU71-BV71)&lt;0.0000001,1,0)</f>
        <v>1</v>
      </c>
      <c r="BX71" s="0" t="n">
        <f aca="false">1-(F71+G71-F71*G71)</f>
        <v>0.00387983981747064</v>
      </c>
      <c r="BY71" s="0" t="n">
        <f aca="false">(1-F71)*(1-G71)</f>
        <v>0.00387983981747065</v>
      </c>
      <c r="BZ71" s="0" t="n">
        <f aca="false">IF(ABS(BX71-BY71)&lt;0.0000001,1,0)</f>
        <v>1</v>
      </c>
    </row>
    <row r="72" customFormat="false" ht="14.25" hidden="false" customHeight="false" outlineLevel="0" collapsed="false">
      <c r="A72" s="16" t="n">
        <v>6.9</v>
      </c>
      <c r="F72" s="4" t="n">
        <f aca="false">IF(AND((A71&gt;=$D$4),(A71&lt;=$D$5)),1,IF(AND((A71&gt;$D$3),(A71&lt;$D$4)),((A71-$D$3)/($D$4-$D$3)),IF(AND((A71&gt;$D$5),(A71&lt;$D$6)),((A71-$D$6)/($D$5-$D$6)),0)))</f>
        <v>0.685714285714286</v>
      </c>
      <c r="G72" s="4" t="n">
        <f aca="false">1/(1+ABS((A71-$D$22)/$D$20)^(2*$D$21))</f>
        <v>0.99169613771978</v>
      </c>
      <c r="H72" s="4" t="n">
        <f aca="false">1/(1+EXP(-$D$35*(A71-$D$36)))</f>
        <v>2.76076495019305E-006</v>
      </c>
      <c r="J72" s="12" t="n">
        <f aca="false">MIN(F72,MAX(G72,H72))</f>
        <v>0.685714285714286</v>
      </c>
      <c r="K72" s="12" t="n">
        <f aca="false">MAX(MIN(F72,G72),MIN(F72,H72))</f>
        <v>0.685714285714286</v>
      </c>
      <c r="L72" s="12" t="n">
        <f aca="false">IF(ABS(J72-K72)&lt;0.0000001,1,0)</f>
        <v>1</v>
      </c>
      <c r="M72" s="4" t="n">
        <f aca="false">MAX(F72,MIN(G72,H72))</f>
        <v>0.685714285714286</v>
      </c>
      <c r="N72" s="4" t="n">
        <f aca="false">MIN(MAX(F72,G72),MAX(F72,H72))</f>
        <v>0.685714285714286</v>
      </c>
      <c r="O72" s="4" t="n">
        <f aca="false">IF(ABS(M72-N72)&lt;0.0000001,1,0)</f>
        <v>1</v>
      </c>
      <c r="AA72" s="12" t="n">
        <f aca="false">F72+(G72*H72)-F72*(G72*H72)</f>
        <v>0.685715146178266</v>
      </c>
      <c r="AB72" s="12" t="n">
        <f aca="false">(F72+G72-F72*G72)*(F72+H72-F72*H72)</f>
        <v>0.683925584064164</v>
      </c>
      <c r="AC72" s="12" t="n">
        <f aca="false">IF(ABS(AA72-AB72)&lt;0.0000001,1,0)</f>
        <v>0</v>
      </c>
      <c r="AD72" s="12" t="n">
        <f aca="false">F72*(G72+H72-G72*H72)</f>
        <v>0.680020224442143</v>
      </c>
      <c r="AE72" s="12" t="n">
        <f aca="false">(F72*G72) + (F72*H72) - (F72*G72)*(F72*H72)</f>
        <v>0.680020814474587</v>
      </c>
      <c r="AF72" s="12" t="n">
        <f aca="false">IF(ABS(AD72-AE72)&lt;0.0000001,1,0)</f>
        <v>0</v>
      </c>
      <c r="AR72" s="0" t="n">
        <f aca="false">F72+(MAX(G72,H72))-F72*(MAX(G72,H72))</f>
        <v>0.997390214711931</v>
      </c>
      <c r="AS72" s="0" t="n">
        <f aca="false">MAX((F72+G72-F72*G72),(F72+H72-F72*H72))</f>
        <v>0.997390214711931</v>
      </c>
      <c r="AT72" s="0" t="n">
        <f aca="false">IF(ABS(AR72-AS72)&lt;0.0000001,1,0)</f>
        <v>1</v>
      </c>
      <c r="AU72" s="0" t="n">
        <f aca="false">F72+(MIN(G72,H72))-F72*(MIN(G72,H72))</f>
        <v>0.68571515338327</v>
      </c>
      <c r="AV72" s="0" t="n">
        <f aca="false">MIN((F72+G72-F72*G72),(F72+H72-F72*H72))</f>
        <v>0.68571515338327</v>
      </c>
      <c r="AW72" s="0" t="n">
        <f aca="false">IF(ABS(AU72-AV72)&lt;0.0000001,1,0)</f>
        <v>1</v>
      </c>
      <c r="AX72" s="0" t="n">
        <f aca="false">F72*(MAX(G72,H72))</f>
        <v>0.680020208722135</v>
      </c>
      <c r="AY72" s="0" t="n">
        <f aca="false">MAX(F72*G72,F72*H72)</f>
        <v>0.680020208722135</v>
      </c>
      <c r="AZ72" s="0" t="n">
        <f aca="false">IF(ABS(AX72-AY72)&lt;0.0000001,1,0)</f>
        <v>1</v>
      </c>
      <c r="BA72" s="0" t="n">
        <f aca="false">F72*(MIN(G72,H72))</f>
        <v>1.89309596584666E-006</v>
      </c>
      <c r="BB72" s="0" t="n">
        <f aca="false">MIN(F72*G72,F72*H72)</f>
        <v>1.89309596584666E-006</v>
      </c>
      <c r="BC72" s="0" t="n">
        <f aca="false">IF(ABS(BA72-BB72)&lt;0.0000001,1,0)</f>
        <v>1</v>
      </c>
      <c r="BO72" s="0" t="n">
        <f aca="false">1-MAX(F72,G72)</f>
        <v>0.00830386228022007</v>
      </c>
      <c r="BP72" s="0" t="n">
        <f aca="false">MIN(1-F72,1-G72)</f>
        <v>0.00830386228022007</v>
      </c>
      <c r="BQ72" s="0" t="n">
        <f aca="false">IF(ABS(BO72-BP72)&lt;0.0000001,1,0)</f>
        <v>1</v>
      </c>
      <c r="BR72" s="0" t="n">
        <f aca="false">1-MIN(F72,G72)</f>
        <v>0.314285714285714</v>
      </c>
      <c r="BS72" s="0" t="n">
        <f aca="false">MAX(1-F72,1-G72)</f>
        <v>0.314285714285714</v>
      </c>
      <c r="BT72" s="0" t="n">
        <f aca="false">IF(ABS(BR72-BS72)&lt;0.0000001,1,0)</f>
        <v>1</v>
      </c>
      <c r="BU72" s="0" t="n">
        <f aca="false">1-F72*G72</f>
        <v>0.319979791277865</v>
      </c>
      <c r="BV72" s="0" t="n">
        <f aca="false">(1-F72)+(1-G72)-(1-F72)*(1-G72)</f>
        <v>0.319979791277865</v>
      </c>
      <c r="BW72" s="0" t="n">
        <f aca="false">IF(ABS(BU72-BV72)&lt;0.0000001,1,0)</f>
        <v>1</v>
      </c>
      <c r="BX72" s="0" t="n">
        <f aca="false">1-(F72+G72-F72*G72)</f>
        <v>0.00260978528806921</v>
      </c>
      <c r="BY72" s="0" t="n">
        <f aca="false">(1-F72)*(1-G72)</f>
        <v>0.00260978528806916</v>
      </c>
      <c r="BZ72" s="0" t="n">
        <f aca="false">IF(ABS(BX72-BY72)&lt;0.0000001,1,0)</f>
        <v>1</v>
      </c>
    </row>
    <row r="73" customFormat="false" ht="14.25" hidden="false" customHeight="false" outlineLevel="0" collapsed="false">
      <c r="A73" s="16" t="n">
        <v>7</v>
      </c>
      <c r="F73" s="4" t="n">
        <f aca="false">IF(AND((A72&gt;=$D$4),(A72&lt;=$D$5)),1,IF(AND((A72&gt;$D$3),(A72&lt;$D$4)),((A72-$D$3)/($D$4-$D$3)),IF(AND((A72&gt;$D$5),(A72&lt;$D$6)),((A72-$D$6)/($D$5-$D$6)),0)))</f>
        <v>0.7</v>
      </c>
      <c r="G73" s="4" t="n">
        <f aca="false">1/(1+ABS((A72-$D$22)/$D$20)^(2*$D$21))</f>
        <v>0.994261806567715</v>
      </c>
      <c r="H73" s="4" t="n">
        <f aca="false">1/(1+EXP(-$D$35*(A72-$D$36)))</f>
        <v>4.11857174483264E-006</v>
      </c>
      <c r="J73" s="12" t="n">
        <f aca="false">MIN(F73,MAX(G73,H73))</f>
        <v>0.7</v>
      </c>
      <c r="K73" s="12" t="n">
        <f aca="false">MAX(MIN(F73,G73),MIN(F73,H73))</f>
        <v>0.7</v>
      </c>
      <c r="L73" s="12" t="n">
        <f aca="false">IF(ABS(J73-K73)&lt;0.0000001,1,0)</f>
        <v>1</v>
      </c>
      <c r="M73" s="4" t="n">
        <f aca="false">MAX(F73,MIN(G73,H73))</f>
        <v>0.7</v>
      </c>
      <c r="N73" s="4" t="n">
        <f aca="false">MIN(MAX(F73,G73),MAX(F73,H73))</f>
        <v>0.7</v>
      </c>
      <c r="O73" s="4" t="n">
        <f aca="false">IF(ABS(M73-N73)&lt;0.0000001,1,0)</f>
        <v>1</v>
      </c>
      <c r="AA73" s="12" t="n">
        <f aca="false">F73+(G73*H73)-F73*(G73*H73)</f>
        <v>0.700001228481575</v>
      </c>
      <c r="AB73" s="12" t="n">
        <f aca="false">(F73+G73-F73*G73)*(F73+H73-F73*H73)</f>
        <v>0.698796212823759</v>
      </c>
      <c r="AC73" s="12" t="n">
        <f aca="false">IF(ABS(AA73-AB73)&lt;0.0000001,1,0)</f>
        <v>0</v>
      </c>
      <c r="AD73" s="12" t="n">
        <f aca="false">F73*(G73+H73-G73*H73)</f>
        <v>0.695983281140614</v>
      </c>
      <c r="AE73" s="12" t="n">
        <f aca="false">(F73*G73) + (F73*H73) - (F73*G73)*(F73*H73)</f>
        <v>0.695984141077716</v>
      </c>
      <c r="AF73" s="12" t="n">
        <f aca="false">IF(ABS(AD73-AE73)&lt;0.0000001,1,0)</f>
        <v>0</v>
      </c>
      <c r="AR73" s="0" t="n">
        <f aca="false">F73+(MAX(G73,H73))-F73*(MAX(G73,H73))</f>
        <v>0.998278541970314</v>
      </c>
      <c r="AS73" s="0" t="n">
        <f aca="false">MAX((F73+G73-F73*G73),(F73+H73-F73*H73))</f>
        <v>0.998278541970314</v>
      </c>
      <c r="AT73" s="0" t="n">
        <f aca="false">IF(ABS(AR73-AS73)&lt;0.0000001,1,0)</f>
        <v>1</v>
      </c>
      <c r="AU73" s="0" t="n">
        <f aca="false">F73+(MIN(G73,H73))-F73*(MIN(G73,H73))</f>
        <v>0.700001235571524</v>
      </c>
      <c r="AV73" s="0" t="n">
        <f aca="false">MIN((F73+G73-F73*G73),(F73+H73-F73*H73))</f>
        <v>0.700001235571524</v>
      </c>
      <c r="AW73" s="0" t="n">
        <f aca="false">IF(ABS(AU73-AV73)&lt;0.0000001,1,0)</f>
        <v>1</v>
      </c>
      <c r="AX73" s="0" t="n">
        <f aca="false">F73*(MAX(G73,H73))</f>
        <v>0.695983264597401</v>
      </c>
      <c r="AY73" s="0" t="n">
        <f aca="false">MAX(F73*G73,F73*H73)</f>
        <v>0.695983264597401</v>
      </c>
      <c r="AZ73" s="0" t="n">
        <f aca="false">IF(ABS(AX73-AY73)&lt;0.0000001,1,0)</f>
        <v>1</v>
      </c>
      <c r="BA73" s="0" t="n">
        <f aca="false">F73*(MIN(G73,H73))</f>
        <v>2.88300022138285E-006</v>
      </c>
      <c r="BB73" s="0" t="n">
        <f aca="false">MIN(F73*G73,F73*H73)</f>
        <v>2.88300022138285E-006</v>
      </c>
      <c r="BC73" s="0" t="n">
        <f aca="false">IF(ABS(BA73-BB73)&lt;0.0000001,1,0)</f>
        <v>1</v>
      </c>
      <c r="BO73" s="0" t="n">
        <f aca="false">1-MAX(F73,G73)</f>
        <v>0.0057381934322851</v>
      </c>
      <c r="BP73" s="0" t="n">
        <f aca="false">MIN(1-F73,1-G73)</f>
        <v>0.0057381934322851</v>
      </c>
      <c r="BQ73" s="0" t="n">
        <f aca="false">IF(ABS(BO73-BP73)&lt;0.0000001,1,0)</f>
        <v>1</v>
      </c>
      <c r="BR73" s="0" t="n">
        <f aca="false">1-MIN(F73,G73)</f>
        <v>0.3</v>
      </c>
      <c r="BS73" s="0" t="n">
        <f aca="false">MAX(1-F73,1-G73)</f>
        <v>0.3</v>
      </c>
      <c r="BT73" s="0" t="n">
        <f aca="false">IF(ABS(BR73-BS73)&lt;0.0000001,1,0)</f>
        <v>1</v>
      </c>
      <c r="BU73" s="0" t="n">
        <f aca="false">1-F73*G73</f>
        <v>0.3040167354026</v>
      </c>
      <c r="BV73" s="0" t="n">
        <f aca="false">(1-F73)+(1-G73)-(1-F73)*(1-G73)</f>
        <v>0.3040167354026</v>
      </c>
      <c r="BW73" s="0" t="n">
        <f aca="false">IF(ABS(BU73-BV73)&lt;0.0000001,1,0)</f>
        <v>1</v>
      </c>
      <c r="BX73" s="0" t="n">
        <f aca="false">1-(F73+G73-F73*G73)</f>
        <v>0.0017214580296856</v>
      </c>
      <c r="BY73" s="0" t="n">
        <f aca="false">(1-F73)*(1-G73)</f>
        <v>0.00172145802968553</v>
      </c>
      <c r="BZ73" s="0" t="n">
        <f aca="false">IF(ABS(BX73-BY73)&lt;0.0000001,1,0)</f>
        <v>1</v>
      </c>
    </row>
    <row r="74" customFormat="false" ht="14.25" hidden="false" customHeight="false" outlineLevel="0" collapsed="false">
      <c r="A74" s="16" t="n">
        <v>7.1</v>
      </c>
      <c r="F74" s="4" t="n">
        <f aca="false">IF(AND((A73&gt;=$D$4),(A73&lt;=$D$5)),1,IF(AND((A73&gt;$D$3),(A73&lt;$D$4)),((A73-$D$3)/($D$4-$D$3)),IF(AND((A73&gt;$D$5),(A73&lt;$D$6)),((A73-$D$6)/($D$5-$D$6)),0)))</f>
        <v>0.714285714285714</v>
      </c>
      <c r="G74" s="4" t="n">
        <f aca="false">1/(1+ABS((A73-$D$22)/$D$20)^(2*$D$21))</f>
        <v>0.996108949416342</v>
      </c>
      <c r="H74" s="4" t="n">
        <f aca="false">1/(1+EXP(-$D$35*(A73-$D$36)))</f>
        <v>6.14417460221472E-006</v>
      </c>
      <c r="J74" s="12" t="n">
        <f aca="false">MIN(F74,MAX(G74,H74))</f>
        <v>0.714285714285714</v>
      </c>
      <c r="K74" s="12" t="n">
        <f aca="false">MAX(MIN(F74,G74),MIN(F74,H74))</f>
        <v>0.714285714285714</v>
      </c>
      <c r="L74" s="12" t="n">
        <f aca="false">IF(ABS(J74-K74)&lt;0.0000001,1,0)</f>
        <v>1</v>
      </c>
      <c r="M74" s="4" t="n">
        <f aca="false">MAX(F74,MIN(G74,H74))</f>
        <v>0.714285714285714</v>
      </c>
      <c r="N74" s="4" t="n">
        <f aca="false">MIN(MAX(F74,G74),MAX(F74,H74))</f>
        <v>0.714285714285714</v>
      </c>
      <c r="O74" s="4" t="n">
        <f aca="false">IF(ABS(M74-N74)&lt;0.0000001,1,0)</f>
        <v>1</v>
      </c>
      <c r="AA74" s="12" t="n">
        <f aca="false">F74+(G74*H74)-F74*(G74*H74)</f>
        <v>0.714287462933517</v>
      </c>
      <c r="AB74" s="12" t="n">
        <f aca="false">(F74+G74-F74*G74)*(F74+H74-F74*H74)</f>
        <v>0.713493375856708</v>
      </c>
      <c r="AC74" s="12" t="n">
        <f aca="false">IF(ABS(AA74-AB74)&lt;0.0000001,1,0)</f>
        <v>0</v>
      </c>
      <c r="AD74" s="12" t="n">
        <f aca="false">F74*(G74+H74-G74*H74)</f>
        <v>0.711506409516883</v>
      </c>
      <c r="AE74" s="12" t="n">
        <f aca="false">(F74*G74) + (F74*H74) - (F74*G74)*(F74*H74)</f>
        <v>0.711507658551028</v>
      </c>
      <c r="AF74" s="12" t="n">
        <f aca="false">IF(ABS(AD74-AE74)&lt;0.0000001,1,0)</f>
        <v>0</v>
      </c>
      <c r="AR74" s="0" t="n">
        <f aca="false">F74+(MAX(G74,H74))-F74*(MAX(G74,H74))</f>
        <v>0.998888271261812</v>
      </c>
      <c r="AS74" s="0" t="n">
        <f aca="false">MAX((F74+G74-F74*G74),(F74+H74-F74*H74))</f>
        <v>0.998888271261812</v>
      </c>
      <c r="AT74" s="0" t="n">
        <f aca="false">IF(ABS(AR74-AS74)&lt;0.0000001,1,0)</f>
        <v>1</v>
      </c>
      <c r="AU74" s="0" t="n">
        <f aca="false">F74+(MIN(G74,H74))-F74*(MIN(G74,H74))</f>
        <v>0.714287469764172</v>
      </c>
      <c r="AV74" s="0" t="n">
        <f aca="false">MIN((F74+G74-F74*G74),(F74+H74-F74*H74))</f>
        <v>0.714287469764172</v>
      </c>
      <c r="AW74" s="0" t="n">
        <f aca="false">IF(ABS(AU74-AV74)&lt;0.0000001,1,0)</f>
        <v>1</v>
      </c>
      <c r="AX74" s="0" t="n">
        <f aca="false">F74*(MAX(G74,H74))</f>
        <v>0.711506392440245</v>
      </c>
      <c r="AY74" s="0" t="n">
        <f aca="false">MAX(F74*G74,F74*H74)</f>
        <v>0.711506392440245</v>
      </c>
      <c r="AZ74" s="0" t="n">
        <f aca="false">IF(ABS(AX74-AY74)&lt;0.0000001,1,0)</f>
        <v>1</v>
      </c>
      <c r="BA74" s="0" t="n">
        <f aca="false">F74*(MIN(G74,H74))</f>
        <v>4.38869614443908E-006</v>
      </c>
      <c r="BB74" s="0" t="n">
        <f aca="false">MIN(F74*G74,F74*H74)</f>
        <v>4.38869614443908E-006</v>
      </c>
      <c r="BC74" s="0" t="n">
        <f aca="false">IF(ABS(BA74-BB74)&lt;0.0000001,1,0)</f>
        <v>1</v>
      </c>
      <c r="BO74" s="0" t="n">
        <f aca="false">1-MAX(F74,G74)</f>
        <v>0.00389105058365757</v>
      </c>
      <c r="BP74" s="0" t="n">
        <f aca="false">MIN(1-F74,1-G74)</f>
        <v>0.00389105058365757</v>
      </c>
      <c r="BQ74" s="0" t="n">
        <f aca="false">IF(ABS(BO74-BP74)&lt;0.0000001,1,0)</f>
        <v>1</v>
      </c>
      <c r="BR74" s="0" t="n">
        <f aca="false">1-MIN(F74,G74)</f>
        <v>0.285714285714286</v>
      </c>
      <c r="BS74" s="0" t="n">
        <f aca="false">MAX(1-F74,1-G74)</f>
        <v>0.285714285714286</v>
      </c>
      <c r="BT74" s="0" t="n">
        <f aca="false">IF(ABS(BR74-BS74)&lt;0.0000001,1,0)</f>
        <v>1</v>
      </c>
      <c r="BU74" s="0" t="n">
        <f aca="false">1-F74*G74</f>
        <v>0.288493607559755</v>
      </c>
      <c r="BV74" s="0" t="n">
        <f aca="false">(1-F74)+(1-G74)-(1-F74)*(1-G74)</f>
        <v>0.288493607559755</v>
      </c>
      <c r="BW74" s="0" t="n">
        <f aca="false">IF(ABS(BU74-BV74)&lt;0.0000001,1,0)</f>
        <v>1</v>
      </c>
      <c r="BX74" s="0" t="n">
        <f aca="false">1-(F74+G74-F74*G74)</f>
        <v>0.00111172873818777</v>
      </c>
      <c r="BY74" s="0" t="n">
        <f aca="false">(1-F74)*(1-G74)</f>
        <v>0.00111172873818788</v>
      </c>
      <c r="BZ74" s="0" t="n">
        <f aca="false">IF(ABS(BX74-BY74)&lt;0.0000001,1,0)</f>
        <v>1</v>
      </c>
    </row>
    <row r="75" customFormat="false" ht="14.25" hidden="false" customHeight="false" outlineLevel="0" collapsed="false">
      <c r="A75" s="16" t="n">
        <v>7.2</v>
      </c>
      <c r="F75" s="4" t="n">
        <f aca="false">IF(AND((A74&gt;=$D$4),(A74&lt;=$D$5)),1,IF(AND((A74&gt;$D$3),(A74&lt;$D$4)),((A74-$D$3)/($D$4-$D$3)),IF(AND((A74&gt;$D$5),(A74&lt;$D$6)),((A74-$D$6)/($D$5-$D$6)),0)))</f>
        <v>0.728571428571429</v>
      </c>
      <c r="G75" s="4" t="n">
        <f aca="false">1/(1+ABS((A74-$D$22)/$D$20)^(2*$D$21))</f>
        <v>0.997415212381358</v>
      </c>
      <c r="H75" s="4" t="n">
        <f aca="false">1/(1+EXP(-$D$35*(A74-$D$36)))</f>
        <v>9.16600371985332E-006</v>
      </c>
      <c r="J75" s="12" t="n">
        <f aca="false">MIN(F75,MAX(G75,H75))</f>
        <v>0.728571428571429</v>
      </c>
      <c r="K75" s="12" t="n">
        <f aca="false">MAX(MIN(F75,G75),MIN(F75,H75))</f>
        <v>0.728571428571429</v>
      </c>
      <c r="L75" s="12" t="n">
        <f aca="false">IF(ABS(J75-K75)&lt;0.0000001,1,0)</f>
        <v>1</v>
      </c>
      <c r="M75" s="4" t="n">
        <f aca="false">MAX(F75,MIN(G75,H75))</f>
        <v>0.728571428571429</v>
      </c>
      <c r="N75" s="4" t="n">
        <f aca="false">MIN(MAX(F75,G75),MAX(F75,H75))</f>
        <v>0.728571428571429</v>
      </c>
      <c r="O75" s="4" t="n">
        <f aca="false">IF(ABS(M75-N75)&lt;0.0000001,1,0)</f>
        <v>1</v>
      </c>
      <c r="AA75" s="12" t="n">
        <f aca="false">F75+(G75*H75)-F75*(G75*H75)</f>
        <v>0.728573910055991</v>
      </c>
      <c r="AB75" s="12" t="n">
        <f aca="false">(F75+G75-F75*G75)*(F75+H75-F75*H75)</f>
        <v>0.728062759801961</v>
      </c>
      <c r="AC75" s="12" t="n">
        <f aca="false">IF(ABS(AA75-AB75)&lt;0.0000001,1,0)</f>
        <v>0</v>
      </c>
      <c r="AD75" s="12" t="n">
        <f aca="false">F75*(G75+H75-G75*H75)</f>
        <v>0.726688243425001</v>
      </c>
      <c r="AE75" s="12" t="n">
        <f aca="false">(F75*G75) + (F75*H75) - (F75*G75)*(F75*H75)</f>
        <v>0.726690051363754</v>
      </c>
      <c r="AF75" s="12" t="n">
        <f aca="false">IF(ABS(AD75-AE75)&lt;0.0000001,1,0)</f>
        <v>0</v>
      </c>
      <c r="AR75" s="0" t="n">
        <f aca="false">F75+(MAX(G75,H75))-F75*(MAX(G75,H75))</f>
        <v>0.999298414789226</v>
      </c>
      <c r="AS75" s="0" t="n">
        <f aca="false">MAX((F75+G75-F75*G75),(F75+H75-F75*H75))</f>
        <v>0.999298414789226</v>
      </c>
      <c r="AT75" s="0" t="n">
        <f aca="false">IF(ABS(AR75-AS75)&lt;0.0000001,1,0)</f>
        <v>1</v>
      </c>
      <c r="AU75" s="0" t="n">
        <f aca="false">F75+(MIN(G75,H75))-F75*(MIN(G75,H75))</f>
        <v>0.728573916486724</v>
      </c>
      <c r="AV75" s="0" t="n">
        <f aca="false">MIN((F75+G75-F75*G75),(F75+H75-F75*H75))</f>
        <v>0.728573916486724</v>
      </c>
      <c r="AW75" s="0" t="n">
        <f aca="false">IF(ABS(AU75-AV75)&lt;0.0000001,1,0)</f>
        <v>1</v>
      </c>
      <c r="AX75" s="0" t="n">
        <f aca="false">F75*(MAX(G75,H75))</f>
        <v>0.726688226163561</v>
      </c>
      <c r="AY75" s="0" t="n">
        <f aca="false">MAX(F75*G75,F75*H75)</f>
        <v>0.726688226163561</v>
      </c>
      <c r="AZ75" s="0" t="n">
        <f aca="false">IF(ABS(AX75-AY75)&lt;0.0000001,1,0)</f>
        <v>1</v>
      </c>
      <c r="BA75" s="0" t="n">
        <f aca="false">F75*(MIN(G75,H75))</f>
        <v>6.67808842446456E-006</v>
      </c>
      <c r="BB75" s="0" t="n">
        <f aca="false">MIN(F75*G75,F75*H75)</f>
        <v>6.67808842446456E-006</v>
      </c>
      <c r="BC75" s="0" t="n">
        <f aca="false">IF(ABS(BA75-BB75)&lt;0.0000001,1,0)</f>
        <v>1</v>
      </c>
      <c r="BO75" s="0" t="n">
        <f aca="false">1-MAX(F75,G75)</f>
        <v>0.00258478761864189</v>
      </c>
      <c r="BP75" s="0" t="n">
        <f aca="false">MIN(1-F75,1-G75)</f>
        <v>0.00258478761864189</v>
      </c>
      <c r="BQ75" s="0" t="n">
        <f aca="false">IF(ABS(BO75-BP75)&lt;0.0000001,1,0)</f>
        <v>1</v>
      </c>
      <c r="BR75" s="0" t="n">
        <f aca="false">1-MIN(F75,G75)</f>
        <v>0.271428571428571</v>
      </c>
      <c r="BS75" s="0" t="n">
        <f aca="false">MAX(1-F75,1-G75)</f>
        <v>0.271428571428571</v>
      </c>
      <c r="BT75" s="0" t="n">
        <f aca="false">IF(ABS(BR75-BS75)&lt;0.0000001,1,0)</f>
        <v>1</v>
      </c>
      <c r="BU75" s="0" t="n">
        <f aca="false">1-F75*G75</f>
        <v>0.273311773836439</v>
      </c>
      <c r="BV75" s="0" t="n">
        <f aca="false">(1-F75)+(1-G75)-(1-F75)*(1-G75)</f>
        <v>0.273311773836439</v>
      </c>
      <c r="BW75" s="0" t="n">
        <f aca="false">IF(ABS(BU75-BV75)&lt;0.0000001,1,0)</f>
        <v>1</v>
      </c>
      <c r="BX75" s="0" t="n">
        <f aca="false">1-(F75+G75-F75*G75)</f>
        <v>0.000701585210774236</v>
      </c>
      <c r="BY75" s="0" t="n">
        <f aca="false">(1-F75)*(1-G75)</f>
        <v>0.000701585210774228</v>
      </c>
      <c r="BZ75" s="0" t="n">
        <f aca="false">IF(ABS(BX75-BY75)&lt;0.0000001,1,0)</f>
        <v>1</v>
      </c>
    </row>
    <row r="76" customFormat="false" ht="14.25" hidden="false" customHeight="false" outlineLevel="0" collapsed="false">
      <c r="A76" s="16" t="n">
        <v>7.3</v>
      </c>
      <c r="F76" s="4" t="n">
        <f aca="false">IF(AND((A75&gt;=$D$4),(A75&lt;=$D$5)),1,IF(AND((A75&gt;$D$3),(A75&lt;$D$4)),((A75-$D$3)/($D$4-$D$3)),IF(AND((A75&gt;$D$5),(A75&lt;$D$6)),((A75-$D$6)/($D$5-$D$6)),0)))</f>
        <v>0.742857142857143</v>
      </c>
      <c r="G76" s="4" t="n">
        <f aca="false">1/(1+ABS((A75-$D$22)/$D$20)^(2*$D$21))</f>
        <v>0.998321310198887</v>
      </c>
      <c r="H76" s="4" t="n">
        <f aca="false">1/(1+EXP(-$D$35*(A75-$D$36)))</f>
        <v>1.36740090845997E-005</v>
      </c>
      <c r="J76" s="12" t="n">
        <f aca="false">MIN(F76,MAX(G76,H76))</f>
        <v>0.742857142857143</v>
      </c>
      <c r="K76" s="12" t="n">
        <f aca="false">MAX(MIN(F76,G76),MIN(F76,H76))</f>
        <v>0.742857142857143</v>
      </c>
      <c r="L76" s="12" t="n">
        <f aca="false">IF(ABS(J76-K76)&lt;0.0000001,1,0)</f>
        <v>1</v>
      </c>
      <c r="M76" s="4" t="n">
        <f aca="false">MAX(F76,MIN(G76,H76))</f>
        <v>0.742857142857143</v>
      </c>
      <c r="N76" s="4" t="n">
        <f aca="false">MIN(MAX(F76,G76),MAX(F76,H76))</f>
        <v>0.742857142857143</v>
      </c>
      <c r="O76" s="4" t="n">
        <f aca="false">IF(ABS(M76-N76)&lt;0.0000001,1,0)</f>
        <v>1</v>
      </c>
      <c r="AA76" s="12" t="n">
        <f aca="false">F76+(G76*H76)-F76*(G76*H76)</f>
        <v>0.742860653128343</v>
      </c>
      <c r="AB76" s="12" t="n">
        <f aca="false">(F76+G76-F76*G76)*(F76+H76-F76*H76)</f>
        <v>0.742539993502117</v>
      </c>
      <c r="AC76" s="12" t="n">
        <f aca="false">IF(ABS(AA76-AB76)&lt;0.0000001,1,0)</f>
        <v>0</v>
      </c>
      <c r="AD76" s="12" t="n">
        <f aca="false">F76*(G76+H76-G76*H76)</f>
        <v>0.741610133199599</v>
      </c>
      <c r="AE76" s="12" t="n">
        <f aca="false">(F76*G76) + (F76*H76) - (F76*G76)*(F76*H76)</f>
        <v>0.741612740829633</v>
      </c>
      <c r="AF76" s="12" t="n">
        <f aca="false">IF(ABS(AD76-AE76)&lt;0.0000001,1,0)</f>
        <v>0</v>
      </c>
      <c r="AR76" s="0" t="n">
        <f aca="false">F76+(MAX(G76,H76))-F76*(MAX(G76,H76))</f>
        <v>0.999568336908285</v>
      </c>
      <c r="AS76" s="0" t="n">
        <f aca="false">MAX((F76+G76-F76*G76),(F76+H76-F76*H76))</f>
        <v>0.999568336908285</v>
      </c>
      <c r="AT76" s="0" t="n">
        <f aca="false">IF(ABS(AR76-AS76)&lt;0.0000001,1,0)</f>
        <v>1</v>
      </c>
      <c r="AU76" s="0" t="n">
        <f aca="false">F76+(MIN(G76,H76))-F76*(MIN(G76,H76))</f>
        <v>0.742860659030908</v>
      </c>
      <c r="AV76" s="0" t="n">
        <f aca="false">MIN((F76+G76-F76*G76),(F76+H76-F76*H76))</f>
        <v>0.742860659030908</v>
      </c>
      <c r="AW76" s="0" t="n">
        <f aca="false">IF(ABS(AU76-AV76)&lt;0.0000001,1,0)</f>
        <v>1</v>
      </c>
      <c r="AX76" s="0" t="n">
        <f aca="false">F76*(MAX(G76,H76))</f>
        <v>0.741610116147745</v>
      </c>
      <c r="AY76" s="0" t="n">
        <f aca="false">MAX(F76*G76,F76*H76)</f>
        <v>0.741610116147745</v>
      </c>
      <c r="AZ76" s="0" t="n">
        <f aca="false">IF(ABS(AX76-AY76)&lt;0.0000001,1,0)</f>
        <v>1</v>
      </c>
      <c r="BA76" s="0" t="n">
        <f aca="false">F76*(MIN(G76,H76))</f>
        <v>1.01578353199884E-005</v>
      </c>
      <c r="BB76" s="0" t="n">
        <f aca="false">MIN(F76*G76,F76*H76)</f>
        <v>1.01578353199884E-005</v>
      </c>
      <c r="BC76" s="0" t="n">
        <f aca="false">IF(ABS(BA76-BB76)&lt;0.0000001,1,0)</f>
        <v>1</v>
      </c>
      <c r="BO76" s="0" t="n">
        <f aca="false">1-MAX(F76,G76)</f>
        <v>0.00167868980111285</v>
      </c>
      <c r="BP76" s="0" t="n">
        <f aca="false">MIN(1-F76,1-G76)</f>
        <v>0.00167868980111285</v>
      </c>
      <c r="BQ76" s="0" t="n">
        <f aca="false">IF(ABS(BO76-BP76)&lt;0.0000001,1,0)</f>
        <v>1</v>
      </c>
      <c r="BR76" s="0" t="n">
        <f aca="false">1-MIN(F76,G76)</f>
        <v>0.257142857142857</v>
      </c>
      <c r="BS76" s="0" t="n">
        <f aca="false">MAX(1-F76,1-G76)</f>
        <v>0.257142857142857</v>
      </c>
      <c r="BT76" s="0" t="n">
        <f aca="false">IF(ABS(BR76-BS76)&lt;0.0000001,1,0)</f>
        <v>1</v>
      </c>
      <c r="BU76" s="0" t="n">
        <f aca="false">1-F76*G76</f>
        <v>0.258389883852255</v>
      </c>
      <c r="BV76" s="0" t="n">
        <f aca="false">(1-F76)+(1-G76)-(1-F76)*(1-G76)</f>
        <v>0.258389883852255</v>
      </c>
      <c r="BW76" s="0" t="n">
        <f aca="false">IF(ABS(BU76-BV76)&lt;0.0000001,1,0)</f>
        <v>1</v>
      </c>
      <c r="BX76" s="0" t="n">
        <f aca="false">1-(F76+G76-F76*G76)</f>
        <v>0.000431663091714607</v>
      </c>
      <c r="BY76" s="0" t="n">
        <f aca="false">(1-F76)*(1-G76)</f>
        <v>0.000431663091714734</v>
      </c>
      <c r="BZ76" s="0" t="n">
        <f aca="false">IF(ABS(BX76-BY76)&lt;0.0000001,1,0)</f>
        <v>1</v>
      </c>
    </row>
    <row r="77" customFormat="false" ht="14.25" hidden="false" customHeight="false" outlineLevel="0" collapsed="false">
      <c r="A77" s="16" t="n">
        <v>7.4</v>
      </c>
      <c r="F77" s="4" t="n">
        <f aca="false">IF(AND((A76&gt;=$D$4),(A76&lt;=$D$5)),1,IF(AND((A76&gt;$D$3),(A76&lt;$D$4)),((A76-$D$3)/($D$4-$D$3)),IF(AND((A76&gt;$D$5),(A76&lt;$D$6)),((A76-$D$6)/($D$5-$D$6)),0)))</f>
        <v>0.757142857142857</v>
      </c>
      <c r="G77" s="4" t="n">
        <f aca="false">1/(1+ABS((A76-$D$22)/$D$20)^(2*$D$21))</f>
        <v>0.998936715663547</v>
      </c>
      <c r="H77" s="4" t="n">
        <f aca="false">1/(1+EXP(-$D$35*(A76-$D$36)))</f>
        <v>2.03990872799214E-005</v>
      </c>
      <c r="J77" s="12" t="n">
        <f aca="false">MIN(F77,MAX(G77,H77))</f>
        <v>0.757142857142857</v>
      </c>
      <c r="K77" s="12" t="n">
        <f aca="false">MAX(MIN(F77,G77),MIN(F77,H77))</f>
        <v>0.757142857142857</v>
      </c>
      <c r="L77" s="12" t="n">
        <f aca="false">IF(ABS(J77-K77)&lt;0.0000001,1,0)</f>
        <v>1</v>
      </c>
      <c r="M77" s="4" t="n">
        <f aca="false">MAX(F77,MIN(G77,H77))</f>
        <v>0.757142857142857</v>
      </c>
      <c r="N77" s="4" t="n">
        <f aca="false">MIN(MAX(F77,G77),MAX(F77,H77))</f>
        <v>0.757142857142857</v>
      </c>
      <c r="O77" s="4" t="n">
        <f aca="false">IF(ABS(M77-N77)&lt;0.0000001,1,0)</f>
        <v>1</v>
      </c>
      <c r="AA77" s="12" t="n">
        <f aca="false">F77+(G77*H77)-F77*(G77*H77)</f>
        <v>0.757147805939332</v>
      </c>
      <c r="AB77" s="12" t="n">
        <f aca="false">(F77+G77-F77*G77)*(F77+H77-F77*H77)</f>
        <v>0.756952295807816</v>
      </c>
      <c r="AC77" s="12" t="n">
        <f aca="false">IF(ABS(AA77-AB77)&lt;0.0000001,1,0)</f>
        <v>0</v>
      </c>
      <c r="AD77" s="12" t="n">
        <f aca="false">F77*(G77+H77-G77*H77)</f>
        <v>0.756337815424851</v>
      </c>
      <c r="AE77" s="12" t="n">
        <f aca="false">(F77*G77) + (F77*H77) - (F77*G77)*(F77*H77)</f>
        <v>0.756341562370754</v>
      </c>
      <c r="AF77" s="12" t="n">
        <f aca="false">IF(ABS(AD77-AE77)&lt;0.0000001,1,0)</f>
        <v>0</v>
      </c>
      <c r="AR77" s="0" t="n">
        <f aca="false">F77+(MAX(G77,H77))-F77*(MAX(G77,H77))</f>
        <v>0.999741773804004</v>
      </c>
      <c r="AS77" s="0" t="n">
        <f aca="false">MAX((F77+G77-F77*G77),(F77+H77-F77*H77))</f>
        <v>0.999741773804004</v>
      </c>
      <c r="AT77" s="0" t="n">
        <f aca="false">IF(ABS(AR77-AS77)&lt;0.0000001,1,0)</f>
        <v>1</v>
      </c>
      <c r="AU77" s="0" t="n">
        <f aca="false">F77+(MIN(G77,H77))-F77*(MIN(G77,H77))</f>
        <v>0.757147811206911</v>
      </c>
      <c r="AV77" s="0" t="n">
        <f aca="false">MIN((F77+G77-F77*G77),(F77+H77-F77*H77))</f>
        <v>0.757147811206911</v>
      </c>
      <c r="AW77" s="0" t="n">
        <f aca="false">IF(ABS(AU77-AV77)&lt;0.0000001,1,0)</f>
        <v>1</v>
      </c>
      <c r="AX77" s="0" t="n">
        <f aca="false">F77*(MAX(G77,H77))</f>
        <v>0.7563377990024</v>
      </c>
      <c r="AY77" s="0" t="n">
        <f aca="false">MAX(F77*G77,F77*H77)</f>
        <v>0.7563377990024</v>
      </c>
      <c r="AZ77" s="0" t="n">
        <f aca="false">IF(ABS(AX77-AY77)&lt;0.0000001,1,0)</f>
        <v>1</v>
      </c>
      <c r="BA77" s="0" t="n">
        <f aca="false">F77*(MIN(G77,H77))</f>
        <v>1.54450232262262E-005</v>
      </c>
      <c r="BB77" s="0" t="n">
        <f aca="false">MIN(F77*G77,F77*H77)</f>
        <v>1.54450232262262E-005</v>
      </c>
      <c r="BC77" s="0" t="n">
        <f aca="false">IF(ABS(BA77-BB77)&lt;0.0000001,1,0)</f>
        <v>1</v>
      </c>
      <c r="BO77" s="0" t="n">
        <f aca="false">1-MAX(F77,G77)</f>
        <v>0.00106328433645297</v>
      </c>
      <c r="BP77" s="0" t="n">
        <f aca="false">MIN(1-F77,1-G77)</f>
        <v>0.00106328433645297</v>
      </c>
      <c r="BQ77" s="0" t="n">
        <f aca="false">IF(ABS(BO77-BP77)&lt;0.0000001,1,0)</f>
        <v>1</v>
      </c>
      <c r="BR77" s="0" t="n">
        <f aca="false">1-MIN(F77,G77)</f>
        <v>0.242857142857143</v>
      </c>
      <c r="BS77" s="0" t="n">
        <f aca="false">MAX(1-F77,1-G77)</f>
        <v>0.242857142857143</v>
      </c>
      <c r="BT77" s="0" t="n">
        <f aca="false">IF(ABS(BR77-BS77)&lt;0.0000001,1,0)</f>
        <v>1</v>
      </c>
      <c r="BU77" s="0" t="n">
        <f aca="false">1-F77*G77</f>
        <v>0.2436622009976</v>
      </c>
      <c r="BV77" s="0" t="n">
        <f aca="false">(1-F77)+(1-G77)-(1-F77)*(1-G77)</f>
        <v>0.2436622009976</v>
      </c>
      <c r="BW77" s="0" t="n">
        <f aca="false">IF(ABS(BU77-BV77)&lt;0.0000001,1,0)</f>
        <v>1</v>
      </c>
      <c r="BX77" s="0" t="n">
        <f aca="false">1-(F77+G77-F77*G77)</f>
        <v>0.000258226195995581</v>
      </c>
      <c r="BY77" s="0" t="n">
        <f aca="false">(1-F77)*(1-G77)</f>
        <v>0.000258226195995722</v>
      </c>
      <c r="BZ77" s="0" t="n">
        <f aca="false">IF(ABS(BX77-BY77)&lt;0.0000001,1,0)</f>
        <v>1</v>
      </c>
    </row>
    <row r="78" customFormat="false" ht="14.25" hidden="false" customHeight="false" outlineLevel="0" collapsed="false">
      <c r="A78" s="16" t="n">
        <v>7.5</v>
      </c>
      <c r="F78" s="4" t="n">
        <f aca="false">IF(AND((A77&gt;=$D$4),(A77&lt;=$D$5)),1,IF(AND((A77&gt;$D$3),(A77&lt;$D$4)),((A77-$D$3)/($D$4-$D$3)),IF(AND((A77&gt;$D$5),(A77&lt;$D$6)),((A77-$D$6)/($D$5-$D$6)),0)))</f>
        <v>0.771428571428572</v>
      </c>
      <c r="G78" s="4" t="n">
        <f aca="false">1/(1+ABS((A77-$D$22)/$D$20)^(2*$D$21))</f>
        <v>0.999345069215439</v>
      </c>
      <c r="H78" s="4" t="n">
        <f aca="false">1/(1+EXP(-$D$35*(A77-$D$36)))</f>
        <v>3.04315569005654E-005</v>
      </c>
      <c r="J78" s="12" t="n">
        <f aca="false">MIN(F78,MAX(G78,H78))</f>
        <v>0.771428571428572</v>
      </c>
      <c r="K78" s="12" t="n">
        <f aca="false">MAX(MIN(F78,G78),MIN(F78,H78))</f>
        <v>0.771428571428572</v>
      </c>
      <c r="L78" s="12" t="n">
        <f aca="false">IF(ABS(J78-K78)&lt;0.0000001,1,0)</f>
        <v>1</v>
      </c>
      <c r="M78" s="4" t="n">
        <f aca="false">MAX(F78,MIN(G78,H78))</f>
        <v>0.771428571428572</v>
      </c>
      <c r="N78" s="4" t="n">
        <f aca="false">MIN(MAX(F78,G78),MAX(F78,H78))</f>
        <v>0.771428571428572</v>
      </c>
      <c r="O78" s="4" t="n">
        <f aca="false">IF(ABS(M78-N78)&lt;0.0000001,1,0)</f>
        <v>1</v>
      </c>
      <c r="AA78" s="12" t="n">
        <f aca="false">F78+(G78*H78)-F78*(G78*H78)</f>
        <v>0.771435522657449</v>
      </c>
      <c r="AB78" s="12" t="n">
        <f aca="false">(F78+G78-F78*G78)*(F78+H78-F78*H78)</f>
        <v>0.771320044498703</v>
      </c>
      <c r="AC78" s="12" t="n">
        <f aca="false">IF(ABS(AA78-AB78)&lt;0.0000001,1,0)</f>
        <v>0</v>
      </c>
      <c r="AD78" s="12" t="n">
        <f aca="false">F78*(G78+H78-G78*H78)</f>
        <v>0.770923354484059</v>
      </c>
      <c r="AE78" s="12" t="n">
        <f aca="false">(F78*G78) + (F78*H78) - (F78*G78)*(F78*H78)</f>
        <v>0.770928716860621</v>
      </c>
      <c r="AF78" s="12" t="n">
        <f aca="false">IF(ABS(AD78-AE78)&lt;0.0000001,1,0)</f>
        <v>0</v>
      </c>
      <c r="AR78" s="0" t="n">
        <f aca="false">F78+(MAX(G78,H78))-F78*(MAX(G78,H78))</f>
        <v>0.999850301534958</v>
      </c>
      <c r="AS78" s="0" t="n">
        <f aca="false">MAX((F78+G78-F78*G78),(F78+H78-F78*H78))</f>
        <v>0.999850301534958</v>
      </c>
      <c r="AT78" s="0" t="n">
        <f aca="false">IF(ABS(AR78-AS78)&lt;0.0000001,1,0)</f>
        <v>1</v>
      </c>
      <c r="AU78" s="0" t="n">
        <f aca="false">F78+(MIN(G78,H78))-F78*(MIN(G78,H78))</f>
        <v>0.771435527213006</v>
      </c>
      <c r="AV78" s="0" t="n">
        <f aca="false">MIN((F78+G78-F78*G78),(F78+H78-F78*H78))</f>
        <v>0.771435527213006</v>
      </c>
      <c r="AW78" s="0" t="n">
        <f aca="false">IF(ABS(AU78-AV78)&lt;0.0000001,1,0)</f>
        <v>1</v>
      </c>
      <c r="AX78" s="0" t="n">
        <f aca="false">F78*(MAX(G78,H78))</f>
        <v>0.770923339109053</v>
      </c>
      <c r="AY78" s="0" t="n">
        <f aca="false">MAX(F78*G78,F78*H78)</f>
        <v>0.770923339109053</v>
      </c>
      <c r="AZ78" s="0" t="n">
        <f aca="false">IF(ABS(AX78-AY78)&lt;0.0000001,1,0)</f>
        <v>1</v>
      </c>
      <c r="BA78" s="0" t="n">
        <f aca="false">F78*(MIN(G78,H78))</f>
        <v>2.34757724661504E-005</v>
      </c>
      <c r="BB78" s="0" t="n">
        <f aca="false">MIN(F78*G78,F78*H78)</f>
        <v>2.34757724661504E-005</v>
      </c>
      <c r="BC78" s="0" t="n">
        <f aca="false">IF(ABS(BA78-BB78)&lt;0.0000001,1,0)</f>
        <v>1</v>
      </c>
      <c r="BO78" s="0" t="n">
        <f aca="false">1-MAX(F78,G78)</f>
        <v>0.000654930784561136</v>
      </c>
      <c r="BP78" s="0" t="n">
        <f aca="false">MIN(1-F78,1-G78)</f>
        <v>0.000654930784561136</v>
      </c>
      <c r="BQ78" s="0" t="n">
        <f aca="false">IF(ABS(BO78-BP78)&lt;0.0000001,1,0)</f>
        <v>1</v>
      </c>
      <c r="BR78" s="0" t="n">
        <f aca="false">1-MIN(F78,G78)</f>
        <v>0.228571428571429</v>
      </c>
      <c r="BS78" s="0" t="n">
        <f aca="false">MAX(1-F78,1-G78)</f>
        <v>0.228571428571429</v>
      </c>
      <c r="BT78" s="0" t="n">
        <f aca="false">IF(ABS(BR78-BS78)&lt;0.0000001,1,0)</f>
        <v>1</v>
      </c>
      <c r="BU78" s="0" t="n">
        <f aca="false">1-F78*G78</f>
        <v>0.229076660890947</v>
      </c>
      <c r="BV78" s="0" t="n">
        <f aca="false">(1-F78)+(1-G78)-(1-F78)*(1-G78)</f>
        <v>0.229076660890947</v>
      </c>
      <c r="BW78" s="0" t="n">
        <f aca="false">IF(ABS(BU78-BV78)&lt;0.0000001,1,0)</f>
        <v>1</v>
      </c>
      <c r="BX78" s="0" t="n">
        <f aca="false">1-(F78+G78-F78*G78)</f>
        <v>0.000149698465042425</v>
      </c>
      <c r="BY78" s="0" t="n">
        <f aca="false">(1-F78)*(1-G78)</f>
        <v>0.000149698465042545</v>
      </c>
      <c r="BZ78" s="0" t="n">
        <f aca="false">IF(ABS(BX78-BY78)&lt;0.0000001,1,0)</f>
        <v>1</v>
      </c>
    </row>
    <row r="79" customFormat="false" ht="14.25" hidden="false" customHeight="false" outlineLevel="0" collapsed="false">
      <c r="A79" s="16" t="n">
        <v>7.6</v>
      </c>
      <c r="F79" s="4" t="n">
        <f aca="false">IF(AND((A78&gt;=$D$4),(A78&lt;=$D$5)),1,IF(AND((A78&gt;$D$3),(A78&lt;$D$4)),((A78-$D$3)/($D$4-$D$3)),IF(AND((A78&gt;$D$5),(A78&lt;$D$6)),((A78-$D$6)/($D$5-$D$6)),0)))</f>
        <v>0.785714285714286</v>
      </c>
      <c r="G79" s="4" t="n">
        <f aca="false">1/(1+ABS((A78-$D$22)/$D$20)^(2*$D$21))</f>
        <v>0.99960908679852</v>
      </c>
      <c r="H79" s="4" t="n">
        <f aca="false">1/(1+EXP(-$D$35*(A78-$D$36)))</f>
        <v>4.53978687024344E-005</v>
      </c>
      <c r="J79" s="12" t="n">
        <f aca="false">MIN(F79,MAX(G79,H79))</f>
        <v>0.785714285714286</v>
      </c>
      <c r="K79" s="12" t="n">
        <f aca="false">MAX(MIN(F79,G79),MIN(F79,H79))</f>
        <v>0.785714285714286</v>
      </c>
      <c r="L79" s="12" t="n">
        <f aca="false">IF(ABS(J79-K79)&lt;0.0000001,1,0)</f>
        <v>1</v>
      </c>
      <c r="M79" s="4" t="n">
        <f aca="false">MAX(F79,MIN(G79,H79))</f>
        <v>0.785714285714286</v>
      </c>
      <c r="N79" s="4" t="n">
        <f aca="false">MIN(MAX(F79,G79),MAX(F79,H79))</f>
        <v>0.785714285714286</v>
      </c>
      <c r="O79" s="4" t="n">
        <f aca="false">IF(ABS(M79-N79)&lt;0.0000001,1,0)</f>
        <v>1</v>
      </c>
      <c r="AA79" s="12" t="n">
        <f aca="false">F79+(G79*H79)-F79*(G79*H79)</f>
        <v>0.785724010026159</v>
      </c>
      <c r="AB79" s="12" t="n">
        <f aca="false">(F79+G79-F79*G79)*(F79+H79-F79*H79)</f>
        <v>0.785658195995495</v>
      </c>
      <c r="AC79" s="12" t="n">
        <f aca="false">IF(ABS(AA79-AB79)&lt;0.0000001,1,0)</f>
        <v>0</v>
      </c>
      <c r="AD79" s="12" t="n">
        <f aca="false">F79*(G79+H79-G79*H79)</f>
        <v>0.785407153571186</v>
      </c>
      <c r="AE79" s="12" t="n">
        <f aca="false">(F79*G79) + (F79*H79) - (F79*G79)*(F79*H79)</f>
        <v>0.785414794101944</v>
      </c>
      <c r="AF79" s="12" t="n">
        <f aca="false">IF(ABS(AD79-AE79)&lt;0.0000001,1,0)</f>
        <v>0</v>
      </c>
      <c r="AR79" s="0" t="n">
        <f aca="false">F79+(MAX(G79,H79))-F79*(MAX(G79,H79))</f>
        <v>0.999916232885397</v>
      </c>
      <c r="AS79" s="0" t="n">
        <f aca="false">MAX((F79+G79-F79*G79),(F79+H79-F79*H79))</f>
        <v>0.999916232885397</v>
      </c>
      <c r="AT79" s="0" t="n">
        <f aca="false">IF(ABS(AR79-AS79)&lt;0.0000001,1,0)</f>
        <v>1</v>
      </c>
      <c r="AU79" s="0" t="n">
        <f aca="false">F79+(MIN(G79,H79))-F79*(MIN(G79,H79))</f>
        <v>0.785724013829008</v>
      </c>
      <c r="AV79" s="0" t="n">
        <f aca="false">MIN((F79+G79-F79*G79),(F79+H79-F79*H79))</f>
        <v>0.785724013829008</v>
      </c>
      <c r="AW79" s="0" t="n">
        <f aca="false">IF(ABS(AU79-AV79)&lt;0.0000001,1,0)</f>
        <v>1</v>
      </c>
      <c r="AX79" s="0" t="n">
        <f aca="false">F79*(MAX(G79,H79))</f>
        <v>0.785407139627408</v>
      </c>
      <c r="AY79" s="0" t="n">
        <f aca="false">MAX(F79*G79,F79*H79)</f>
        <v>0.785407139627408</v>
      </c>
      <c r="AZ79" s="0" t="n">
        <f aca="false">IF(ABS(AX79-AY79)&lt;0.0000001,1,0)</f>
        <v>1</v>
      </c>
      <c r="BA79" s="0" t="n">
        <f aca="false">F79*(MIN(G79,H79))</f>
        <v>3.56697539804842E-005</v>
      </c>
      <c r="BB79" s="0" t="n">
        <f aca="false">MIN(F79*G79,F79*H79)</f>
        <v>3.56697539804842E-005</v>
      </c>
      <c r="BC79" s="0" t="n">
        <f aca="false">IF(ABS(BA79-BB79)&lt;0.0000001,1,0)</f>
        <v>1</v>
      </c>
      <c r="BO79" s="0" t="n">
        <f aca="false">1-MAX(F79,G79)</f>
        <v>0.000390913201480214</v>
      </c>
      <c r="BP79" s="0" t="n">
        <f aca="false">MIN(1-F79,1-G79)</f>
        <v>0.000390913201480214</v>
      </c>
      <c r="BQ79" s="0" t="n">
        <f aca="false">IF(ABS(BO79-BP79)&lt;0.0000001,1,0)</f>
        <v>1</v>
      </c>
      <c r="BR79" s="0" t="n">
        <f aca="false">1-MIN(F79,G79)</f>
        <v>0.214285714285714</v>
      </c>
      <c r="BS79" s="0" t="n">
        <f aca="false">MAX(1-F79,1-G79)</f>
        <v>0.214285714285714</v>
      </c>
      <c r="BT79" s="0" t="n">
        <f aca="false">IF(ABS(BR79-BS79)&lt;0.0000001,1,0)</f>
        <v>1</v>
      </c>
      <c r="BU79" s="0" t="n">
        <f aca="false">1-F79*G79</f>
        <v>0.214592860372592</v>
      </c>
      <c r="BV79" s="0" t="n">
        <f aca="false">(1-F79)+(1-G79)-(1-F79)*(1-G79)</f>
        <v>0.214592860372592</v>
      </c>
      <c r="BW79" s="0" t="n">
        <f aca="false">IF(ABS(BU79-BV79)&lt;0.0000001,1,0)</f>
        <v>1</v>
      </c>
      <c r="BX79" s="0" t="n">
        <f aca="false">1-(F79+G79-F79*G79)</f>
        <v>8.37671146028951E-005</v>
      </c>
      <c r="BY79" s="0" t="n">
        <f aca="false">(1-F79)*(1-G79)</f>
        <v>8.3767114602903E-005</v>
      </c>
      <c r="BZ79" s="0" t="n">
        <f aca="false">IF(ABS(BX79-BY79)&lt;0.0000001,1,0)</f>
        <v>1</v>
      </c>
    </row>
    <row r="80" customFormat="false" ht="14.25" hidden="false" customHeight="false" outlineLevel="0" collapsed="false">
      <c r="A80" s="16" t="n">
        <v>7.7</v>
      </c>
      <c r="F80" s="4" t="n">
        <f aca="false">IF(AND((A79&gt;=$D$4),(A79&lt;=$D$5)),1,IF(AND((A79&gt;$D$3),(A79&lt;$D$4)),((A79-$D$3)/($D$4-$D$3)),IF(AND((A79&gt;$D$5),(A79&lt;$D$6)),((A79-$D$6)/($D$5-$D$6)),0)))</f>
        <v>0.8</v>
      </c>
      <c r="G80" s="4" t="n">
        <f aca="false">1/(1+ABS((A79-$D$22)/$D$20)^(2*$D$21))</f>
        <v>0.999774863158949</v>
      </c>
      <c r="H80" s="4" t="n">
        <f aca="false">1/(1+EXP(-$D$35*(A79-$D$36)))</f>
        <v>6.77241496197701E-005</v>
      </c>
      <c r="J80" s="12" t="n">
        <f aca="false">MIN(F80,MAX(G80,H80))</f>
        <v>0.8</v>
      </c>
      <c r="K80" s="12" t="n">
        <f aca="false">MAX(MIN(F80,G80),MIN(F80,H80))</f>
        <v>0.8</v>
      </c>
      <c r="L80" s="12" t="n">
        <f aca="false">IF(ABS(J80-K80)&lt;0.0000001,1,0)</f>
        <v>1</v>
      </c>
      <c r="M80" s="4" t="n">
        <f aca="false">MAX(F80,MIN(G80,H80))</f>
        <v>0.8</v>
      </c>
      <c r="N80" s="4" t="n">
        <f aca="false">MIN(MAX(F80,G80),MAX(F80,H80))</f>
        <v>0.8</v>
      </c>
      <c r="O80" s="4" t="n">
        <f aca="false">IF(ABS(M80-N80)&lt;0.0000001,1,0)</f>
        <v>1</v>
      </c>
      <c r="AA80" s="12" t="n">
        <f aca="false">F80+(G80*H80)-F80*(G80*H80)</f>
        <v>0.800013541780484</v>
      </c>
      <c r="AB80" s="12" t="n">
        <f aca="false">(F80+G80-F80*G80)*(F80+H80-F80*H80)</f>
        <v>0.799977522325468</v>
      </c>
      <c r="AC80" s="12" t="n">
        <f aca="false">IF(ABS(AA80-AB80)&lt;0.0000001,1,0)</f>
        <v>0</v>
      </c>
      <c r="AD80" s="12" t="n">
        <f aca="false">F80*(G80+H80-G80*H80)</f>
        <v>0.79981990272492</v>
      </c>
      <c r="AE80" s="12" t="n">
        <f aca="false">(F80*G80) + (F80*H80) - (F80*G80)*(F80*H80)</f>
        <v>0.799830736149307</v>
      </c>
      <c r="AF80" s="12" t="n">
        <f aca="false">IF(ABS(AD80-AE80)&lt;0.0000001,1,0)</f>
        <v>0</v>
      </c>
      <c r="AR80" s="0" t="n">
        <f aca="false">F80+(MAX(G80,H80))-F80*(MAX(G80,H80))</f>
        <v>0.99995497263179</v>
      </c>
      <c r="AS80" s="0" t="n">
        <f aca="false">MAX((F80+G80-F80*G80),(F80+H80-F80*H80))</f>
        <v>0.99995497263179</v>
      </c>
      <c r="AT80" s="0" t="n">
        <f aca="false">IF(ABS(AR80-AS80)&lt;0.0000001,1,0)</f>
        <v>1</v>
      </c>
      <c r="AU80" s="0" t="n">
        <f aca="false">F80+(MIN(G80,H80))-F80*(MIN(G80,H80))</f>
        <v>0.800013544829924</v>
      </c>
      <c r="AV80" s="0" t="n">
        <f aca="false">MIN((F80+G80-F80*G80),(F80+H80-F80*H80))</f>
        <v>0.800013544829924</v>
      </c>
      <c r="AW80" s="0" t="n">
        <f aca="false">IF(ABS(AU80-AV80)&lt;0.0000001,1,0)</f>
        <v>1</v>
      </c>
      <c r="AX80" s="0" t="n">
        <f aca="false">F80*(MAX(G80,H80))</f>
        <v>0.799819890527159</v>
      </c>
      <c r="AY80" s="0" t="n">
        <f aca="false">MAX(F80*G80,F80*H80)</f>
        <v>0.799819890527159</v>
      </c>
      <c r="AZ80" s="0" t="n">
        <f aca="false">IF(ABS(AX80-AY80)&lt;0.0000001,1,0)</f>
        <v>1</v>
      </c>
      <c r="BA80" s="0" t="n">
        <f aca="false">F80*(MIN(G80,H80))</f>
        <v>5.41793196958161E-005</v>
      </c>
      <c r="BB80" s="0" t="n">
        <f aca="false">MIN(F80*G80,F80*H80)</f>
        <v>5.41793196958161E-005</v>
      </c>
      <c r="BC80" s="0" t="n">
        <f aca="false">IF(ABS(BA80-BB80)&lt;0.0000001,1,0)</f>
        <v>1</v>
      </c>
      <c r="BO80" s="0" t="n">
        <f aca="false">1-MAX(F80,G80)</f>
        <v>0.000225136841051188</v>
      </c>
      <c r="BP80" s="0" t="n">
        <f aca="false">MIN(1-F80,1-G80)</f>
        <v>0.000225136841051188</v>
      </c>
      <c r="BQ80" s="0" t="n">
        <f aca="false">IF(ABS(BO80-BP80)&lt;0.0000001,1,0)</f>
        <v>1</v>
      </c>
      <c r="BR80" s="0" t="n">
        <f aca="false">1-MIN(F80,G80)</f>
        <v>0.2</v>
      </c>
      <c r="BS80" s="0" t="n">
        <f aca="false">MAX(1-F80,1-G80)</f>
        <v>0.2</v>
      </c>
      <c r="BT80" s="0" t="n">
        <f aca="false">IF(ABS(BR80-BS80)&lt;0.0000001,1,0)</f>
        <v>1</v>
      </c>
      <c r="BU80" s="0" t="n">
        <f aca="false">1-F80*G80</f>
        <v>0.200180109472841</v>
      </c>
      <c r="BV80" s="0" t="n">
        <f aca="false">(1-F80)+(1-G80)-(1-F80)*(1-G80)</f>
        <v>0.200180109472841</v>
      </c>
      <c r="BW80" s="0" t="n">
        <f aca="false">IF(ABS(BU80-BV80)&lt;0.0000001,1,0)</f>
        <v>1</v>
      </c>
      <c r="BX80" s="0" t="n">
        <f aca="false">1-(F80+G80-F80*G80)</f>
        <v>4.50273682102154E-005</v>
      </c>
      <c r="BY80" s="0" t="n">
        <f aca="false">(1-F80)*(1-G80)</f>
        <v>4.50273682102376E-005</v>
      </c>
      <c r="BZ80" s="0" t="n">
        <f aca="false">IF(ABS(BX80-BY80)&lt;0.0000001,1,0)</f>
        <v>1</v>
      </c>
    </row>
    <row r="81" customFormat="false" ht="14.25" hidden="false" customHeight="false" outlineLevel="0" collapsed="false">
      <c r="A81" s="16" t="n">
        <v>7.8</v>
      </c>
      <c r="F81" s="4" t="n">
        <f aca="false">IF(AND((A80&gt;=$D$4),(A80&lt;=$D$5)),1,IF(AND((A80&gt;$D$3),(A80&lt;$D$4)),((A80-$D$3)/($D$4-$D$3)),IF(AND((A80&gt;$D$5),(A80&lt;$D$6)),((A80-$D$6)/($D$5-$D$6)),0)))</f>
        <v>0.814285714285714</v>
      </c>
      <c r="G81" s="4" t="n">
        <f aca="false">1/(1+ABS((A80-$D$22)/$D$20)^(2*$D$21))</f>
        <v>0.999875544860974</v>
      </c>
      <c r="H81" s="4" t="n">
        <f aca="false">1/(1+EXP(-$D$35*(A80-$D$36)))</f>
        <v>0.000101029193907773</v>
      </c>
      <c r="J81" s="12" t="n">
        <f aca="false">MIN(F81,MAX(G81,H81))</f>
        <v>0.814285714285714</v>
      </c>
      <c r="K81" s="12" t="n">
        <f aca="false">MAX(MIN(F81,G81),MIN(F81,H81))</f>
        <v>0.814285714285714</v>
      </c>
      <c r="L81" s="12" t="n">
        <f aca="false">IF(ABS(J81-K81)&lt;0.0000001,1,0)</f>
        <v>1</v>
      </c>
      <c r="M81" s="4" t="n">
        <f aca="false">MAX(F81,MIN(G81,H81))</f>
        <v>0.814285714285714</v>
      </c>
      <c r="N81" s="4" t="n">
        <f aca="false">MIN(MAX(F81,G81),MAX(F81,H81))</f>
        <v>0.814285714285714</v>
      </c>
      <c r="O81" s="4" t="n">
        <f aca="false">IF(ABS(M81-N81)&lt;0.0000001,1,0)</f>
        <v>1</v>
      </c>
      <c r="AA81" s="12" t="n">
        <f aca="false">F81+(G81*H81)-F81*(G81*H81)</f>
        <v>0.8143044745152</v>
      </c>
      <c r="AB81" s="12" t="n">
        <f aca="false">(F81+G81-F81*G81)*(F81+H81-F81*H81)</f>
        <v>0.814285655751735</v>
      </c>
      <c r="AC81" s="12" t="n">
        <f aca="false">IF(ABS(AA81-AB81)&lt;0.0000001,1,0)</f>
        <v>0</v>
      </c>
      <c r="AD81" s="12" t="n">
        <f aca="false">F81*(G81+H81-G81*H81)</f>
        <v>0.814184382482441</v>
      </c>
      <c r="AE81" s="12" t="n">
        <f aca="false">(F81*G81) + (F81*H81) - (F81*G81)*(F81*H81)</f>
        <v>0.814199658669307</v>
      </c>
      <c r="AF81" s="12" t="n">
        <f aca="false">IF(ABS(AD81-AE81)&lt;0.0000001,1,0)</f>
        <v>0</v>
      </c>
      <c r="AR81" s="0" t="n">
        <f aca="false">F81+(MAX(G81,H81))-F81*(MAX(G81,H81))</f>
        <v>0.999976886902752</v>
      </c>
      <c r="AS81" s="0" t="n">
        <f aca="false">MAX((F81+G81-F81*G81),(F81+H81-F81*H81))</f>
        <v>0.999976886902752</v>
      </c>
      <c r="AT81" s="0" t="n">
        <f aca="false">IF(ABS(AR81-AS81)&lt;0.0000001,1,0)</f>
        <v>1</v>
      </c>
      <c r="AU81" s="0" t="n">
        <f aca="false">F81+(MIN(G81,H81))-F81*(MIN(G81,H81))</f>
        <v>0.814304476850297</v>
      </c>
      <c r="AV81" s="0" t="n">
        <f aca="false">MIN((F81+G81-F81*G81),(F81+H81-F81*H81))</f>
        <v>0.814304476850297</v>
      </c>
      <c r="AW81" s="0" t="n">
        <f aca="false">IF(ABS(AU81-AV81)&lt;0.0000001,1,0)</f>
        <v>1</v>
      </c>
      <c r="AX81" s="0" t="n">
        <f aca="false">F81*(MAX(G81,H81))</f>
        <v>0.814184372243936</v>
      </c>
      <c r="AY81" s="0" t="n">
        <f aca="false">MAX(F81*G81,F81*H81)</f>
        <v>0.814184372243936</v>
      </c>
      <c r="AZ81" s="0" t="n">
        <f aca="false">IF(ABS(AX81-AY81)&lt;0.0000001,1,0)</f>
        <v>1</v>
      </c>
      <c r="BA81" s="0" t="n">
        <f aca="false">F81*(MIN(G81,H81))</f>
        <v>8.22666293249008E-005</v>
      </c>
      <c r="BB81" s="0" t="n">
        <f aca="false">MIN(F81*G81,F81*H81)</f>
        <v>8.22666293249008E-005</v>
      </c>
      <c r="BC81" s="0" t="n">
        <f aca="false">IF(ABS(BA81-BB81)&lt;0.0000001,1,0)</f>
        <v>1</v>
      </c>
      <c r="BO81" s="0" t="n">
        <f aca="false">1-MAX(F81,G81)</f>
        <v>0.000124455139025814</v>
      </c>
      <c r="BP81" s="0" t="n">
        <f aca="false">MIN(1-F81,1-G81)</f>
        <v>0.000124455139025814</v>
      </c>
      <c r="BQ81" s="0" t="n">
        <f aca="false">IF(ABS(BO81-BP81)&lt;0.0000001,1,0)</f>
        <v>1</v>
      </c>
      <c r="BR81" s="0" t="n">
        <f aca="false">1-MIN(F81,G81)</f>
        <v>0.185714285714286</v>
      </c>
      <c r="BS81" s="0" t="n">
        <f aca="false">MAX(1-F81,1-G81)</f>
        <v>0.185714285714286</v>
      </c>
      <c r="BT81" s="0" t="n">
        <f aca="false">IF(ABS(BR81-BS81)&lt;0.0000001,1,0)</f>
        <v>1</v>
      </c>
      <c r="BU81" s="0" t="n">
        <f aca="false">1-F81*G81</f>
        <v>0.185815627756064</v>
      </c>
      <c r="BV81" s="0" t="n">
        <f aca="false">(1-F81)+(1-G81)-(1-F81)*(1-G81)</f>
        <v>0.185815627756064</v>
      </c>
      <c r="BW81" s="0" t="n">
        <f aca="false">IF(ABS(BU81-BV81)&lt;0.0000001,1,0)</f>
        <v>1</v>
      </c>
      <c r="BX81" s="0" t="n">
        <f aca="false">1-(F81+G81-F81*G81)</f>
        <v>2.31130972476734E-005</v>
      </c>
      <c r="BY81" s="0" t="n">
        <f aca="false">(1-F81)*(1-G81)</f>
        <v>2.31130972476512E-005</v>
      </c>
      <c r="BZ81" s="0" t="n">
        <f aca="false">IF(ABS(BX81-BY81)&lt;0.0000001,1,0)</f>
        <v>1</v>
      </c>
    </row>
    <row r="82" customFormat="false" ht="14.25" hidden="false" customHeight="false" outlineLevel="0" collapsed="false">
      <c r="A82" s="16" t="n">
        <v>7.9</v>
      </c>
      <c r="F82" s="4" t="n">
        <f aca="false">IF(AND((A81&gt;=$D$4),(A81&lt;=$D$5)),1,IF(AND((A81&gt;$D$3),(A81&lt;$D$4)),((A81-$D$3)/($D$4-$D$3)),IF(AND((A81&gt;$D$5),(A81&lt;$D$6)),((A81-$D$6)/($D$5-$D$6)),0)))</f>
        <v>0.828571428571429</v>
      </c>
      <c r="G82" s="4" t="n">
        <f aca="false">1/(1+ABS((A81-$D$22)/$D$20)^(2*$D$21))</f>
        <v>0.99993439430439</v>
      </c>
      <c r="H82" s="4" t="n">
        <f aca="false">1/(1+EXP(-$D$35*(A81-$D$36)))</f>
        <v>0.000150710358059757</v>
      </c>
      <c r="J82" s="12" t="n">
        <f aca="false">MIN(F82,MAX(G82,H82))</f>
        <v>0.828571428571429</v>
      </c>
      <c r="K82" s="12" t="n">
        <f aca="false">MAX(MIN(F82,G82),MIN(F82,H82))</f>
        <v>0.828571428571429</v>
      </c>
      <c r="L82" s="12" t="n">
        <f aca="false">IF(ABS(J82-K82)&lt;0.0000001,1,0)</f>
        <v>1</v>
      </c>
      <c r="M82" s="4" t="n">
        <f aca="false">MAX(F82,MIN(G82,H82))</f>
        <v>0.828571428571429</v>
      </c>
      <c r="N82" s="4" t="n">
        <f aca="false">MIN(MAX(F82,G82),MAX(F82,H82))</f>
        <v>0.828571428571429</v>
      </c>
      <c r="O82" s="4" t="n">
        <f aca="false">IF(ABS(M82-N82)&lt;0.0000001,1,0)</f>
        <v>1</v>
      </c>
      <c r="AA82" s="12" t="n">
        <f aca="false">F82+(G82*H82)-F82*(G82*H82)</f>
        <v>0.828597262937817</v>
      </c>
      <c r="AB82" s="12" t="n">
        <f aca="false">(F82+G82-F82*G82)*(F82+H82-F82*H82)</f>
        <v>0.82858794565568</v>
      </c>
      <c r="AC82" s="12" t="n">
        <f aca="false">IF(ABS(AA82-AB82)&lt;0.0000001,1,0)</f>
        <v>0</v>
      </c>
      <c r="AD82" s="12" t="n">
        <f aca="false">F82*(G82+H82-G82*H82)</f>
        <v>0.828517077758959</v>
      </c>
      <c r="AE82" s="12" t="n">
        <f aca="false">(F82*G82) + (F82*H82) - (F82*G82)*(F82*H82)</f>
        <v>0.828538483376825</v>
      </c>
      <c r="AF82" s="12" t="n">
        <f aca="false">IF(ABS(AD82-AE82)&lt;0.0000001,1,0)</f>
        <v>0</v>
      </c>
      <c r="AR82" s="0" t="n">
        <f aca="false">F82+(MAX(G82,H82))-F82*(MAX(G82,H82))</f>
        <v>0.999988753309324</v>
      </c>
      <c r="AS82" s="0" t="n">
        <f aca="false">MAX((F82+G82-F82*G82),(F82+H82-F82*H82))</f>
        <v>0.999988753309324</v>
      </c>
      <c r="AT82" s="0" t="n">
        <f aca="false">IF(ABS(AR82-AS82)&lt;0.0000001,1,0)</f>
        <v>1</v>
      </c>
      <c r="AU82" s="0" t="n">
        <f aca="false">F82+(MIN(G82,H82))-F82*(MIN(G82,H82))</f>
        <v>0.82859726463281</v>
      </c>
      <c r="AV82" s="0" t="n">
        <f aca="false">MIN((F82+G82-F82*G82),(F82+H82-F82*H82))</f>
        <v>0.82859726463281</v>
      </c>
      <c r="AW82" s="0" t="n">
        <f aca="false">IF(ABS(AU82-AV82)&lt;0.0000001,1,0)</f>
        <v>1</v>
      </c>
      <c r="AX82" s="0" t="n">
        <f aca="false">F82*(MAX(G82,H82))</f>
        <v>0.828517069566494</v>
      </c>
      <c r="AY82" s="0" t="n">
        <f aca="false">MAX(F82*G82,F82*H82)</f>
        <v>0.828517069566494</v>
      </c>
      <c r="AZ82" s="0" t="n">
        <f aca="false">IF(ABS(AX82-AY82)&lt;0.0000001,1,0)</f>
        <v>1</v>
      </c>
      <c r="BA82" s="0" t="n">
        <f aca="false">F82*(MIN(G82,H82))</f>
        <v>0.000124874296678085</v>
      </c>
      <c r="BB82" s="0" t="n">
        <f aca="false">MIN(F82*G82,F82*H82)</f>
        <v>0.000124874296678085</v>
      </c>
      <c r="BC82" s="0" t="n">
        <f aca="false">IF(ABS(BA82-BB82)&lt;0.0000001,1,0)</f>
        <v>1</v>
      </c>
      <c r="BO82" s="0" t="n">
        <f aca="false">1-MAX(F82,G82)</f>
        <v>6.56056956103157E-005</v>
      </c>
      <c r="BP82" s="0" t="n">
        <f aca="false">MIN(1-F82,1-G82)</f>
        <v>6.56056956103157E-005</v>
      </c>
      <c r="BQ82" s="0" t="n">
        <f aca="false">IF(ABS(BO82-BP82)&lt;0.0000001,1,0)</f>
        <v>1</v>
      </c>
      <c r="BR82" s="0" t="n">
        <f aca="false">1-MIN(F82,G82)</f>
        <v>0.171428571428571</v>
      </c>
      <c r="BS82" s="0" t="n">
        <f aca="false">MAX(1-F82,1-G82)</f>
        <v>0.171428571428571</v>
      </c>
      <c r="BT82" s="0" t="n">
        <f aca="false">IF(ABS(BR82-BS82)&lt;0.0000001,1,0)</f>
        <v>1</v>
      </c>
      <c r="BU82" s="0" t="n">
        <f aca="false">1-F82*G82</f>
        <v>0.171482930433506</v>
      </c>
      <c r="BV82" s="0" t="n">
        <f aca="false">(1-F82)+(1-G82)-(1-F82)*(1-G82)</f>
        <v>0.171482930433506</v>
      </c>
      <c r="BW82" s="0" t="n">
        <f aca="false">IF(ABS(BU82-BV82)&lt;0.0000001,1,0)</f>
        <v>1</v>
      </c>
      <c r="BX82" s="0" t="n">
        <f aca="false">1-(F82+G82-F82*G82)</f>
        <v>1.12466906760922E-005</v>
      </c>
      <c r="BY82" s="0" t="n">
        <f aca="false">(1-F82)*(1-G82)</f>
        <v>1.12466906760541E-005</v>
      </c>
      <c r="BZ82" s="0" t="n">
        <f aca="false">IF(ABS(BX82-BY82)&lt;0.0000001,1,0)</f>
        <v>1</v>
      </c>
    </row>
    <row r="83" customFormat="false" ht="14.25" hidden="false" customHeight="false" outlineLevel="0" collapsed="false">
      <c r="A83" s="16" t="n">
        <v>8</v>
      </c>
      <c r="F83" s="4" t="n">
        <f aca="false">IF(AND((A82&gt;=$D$4),(A82&lt;=$D$5)),1,IF(AND((A82&gt;$D$3),(A82&lt;$D$4)),((A82-$D$3)/($D$4-$D$3)),IF(AND((A82&gt;$D$5),(A82&lt;$D$6)),((A82-$D$6)/($D$5-$D$6)),0)))</f>
        <v>0.842857142857143</v>
      </c>
      <c r="G83" s="4" t="n">
        <f aca="false">1/(1+ABS((A82-$D$22)/$D$20)^(2*$D$21))</f>
        <v>0.999967292500327</v>
      </c>
      <c r="H83" s="4" t="n">
        <f aca="false">1/(1+EXP(-$D$35*(A82-$D$36)))</f>
        <v>0.000224816770233296</v>
      </c>
      <c r="J83" s="12" t="n">
        <f aca="false">MIN(F83,MAX(G83,H83))</f>
        <v>0.842857142857143</v>
      </c>
      <c r="K83" s="12" t="n">
        <f aca="false">MAX(MIN(F83,G83),MIN(F83,H83))</f>
        <v>0.842857142857143</v>
      </c>
      <c r="L83" s="12" t="n">
        <f aca="false">IF(ABS(J83-K83)&lt;0.0000001,1,0)</f>
        <v>1</v>
      </c>
      <c r="M83" s="4" t="n">
        <f aca="false">MAX(F83,MIN(G83,H83))</f>
        <v>0.842857142857143</v>
      </c>
      <c r="N83" s="4" t="n">
        <f aca="false">MIN(MAX(F83,G83),MAX(F83,H83))</f>
        <v>0.842857142857143</v>
      </c>
      <c r="O83" s="4" t="n">
        <f aca="false">IF(ABS(M83-N83)&lt;0.0000001,1,0)</f>
        <v>1</v>
      </c>
      <c r="AA83" s="12" t="n">
        <f aca="false">F83+(G83*H83)-F83*(G83*H83)</f>
        <v>0.842892470051249</v>
      </c>
      <c r="AB83" s="12" t="n">
        <f aca="false">(F83+G83-F83*G83)*(F83+H83-F83*H83)</f>
        <v>0.842888138950215</v>
      </c>
      <c r="AC83" s="12" t="n">
        <f aca="false">IF(ABS(AA83-AB83)&lt;0.0000001,1,0)</f>
        <v>0</v>
      </c>
      <c r="AD83" s="12" t="n">
        <f aca="false">F83*(G83+H83-G83*H83)</f>
        <v>0.842829581305111</v>
      </c>
      <c r="AE83" s="12" t="n">
        <f aca="false">(F83*G83) + (F83*H83) - (F83*G83)*(F83*H83)</f>
        <v>0.842859357083</v>
      </c>
      <c r="AF83" s="12" t="n">
        <f aca="false">IF(ABS(AD83-AE83)&lt;0.0000001,1,0)</f>
        <v>0</v>
      </c>
      <c r="AR83" s="0" t="n">
        <f aca="false">F83+(MAX(G83,H83))-F83*(MAX(G83,H83))</f>
        <v>0.999994860250051</v>
      </c>
      <c r="AS83" s="0" t="n">
        <f aca="false">MAX((F83+G83-F83*G83),(F83+H83-F83*H83))</f>
        <v>0.999994860250051</v>
      </c>
      <c r="AT83" s="0" t="n">
        <f aca="false">IF(ABS(AR83-AS83)&lt;0.0000001,1,0)</f>
        <v>1</v>
      </c>
      <c r="AU83" s="0" t="n">
        <f aca="false">F83+(MIN(G83,H83))-F83*(MIN(G83,H83))</f>
        <v>0.842892471206751</v>
      </c>
      <c r="AV83" s="0" t="n">
        <f aca="false">MIN((F83+G83-F83*G83),(F83+H83-F83*H83))</f>
        <v>0.842892471206751</v>
      </c>
      <c r="AW83" s="0" t="n">
        <f aca="false">IF(ABS(AU83-AV83)&lt;0.0000001,1,0)</f>
        <v>1</v>
      </c>
      <c r="AX83" s="0" t="n">
        <f aca="false">F83*(MAX(G83,H83))</f>
        <v>0.842829575107419</v>
      </c>
      <c r="AY83" s="0" t="n">
        <f aca="false">MAX(F83*G83,F83*H83)</f>
        <v>0.842829575107419</v>
      </c>
      <c r="AZ83" s="0" t="n">
        <f aca="false">IF(ABS(AX83-AY83)&lt;0.0000001,1,0)</f>
        <v>1</v>
      </c>
      <c r="BA83" s="0" t="n">
        <f aca="false">F83*(MIN(G83,H83))</f>
        <v>0.000189488420625206</v>
      </c>
      <c r="BB83" s="0" t="n">
        <f aca="false">MIN(F83*G83,F83*H83)</f>
        <v>0.000189488420625206</v>
      </c>
      <c r="BC83" s="0" t="n">
        <f aca="false">IF(ABS(BA83-BB83)&lt;0.0000001,1,0)</f>
        <v>1</v>
      </c>
      <c r="BO83" s="0" t="n">
        <f aca="false">1-MAX(F83,G83)</f>
        <v>3.27074996728793E-005</v>
      </c>
      <c r="BP83" s="0" t="n">
        <f aca="false">MIN(1-F83,1-G83)</f>
        <v>3.27074996728793E-005</v>
      </c>
      <c r="BQ83" s="0" t="n">
        <f aca="false">IF(ABS(BO83-BP83)&lt;0.0000001,1,0)</f>
        <v>1</v>
      </c>
      <c r="BR83" s="0" t="n">
        <f aca="false">1-MIN(F83,G83)</f>
        <v>0.157142857142857</v>
      </c>
      <c r="BS83" s="0" t="n">
        <f aca="false">MAX(1-F83,1-G83)</f>
        <v>0.157142857142857</v>
      </c>
      <c r="BT83" s="0" t="n">
        <f aca="false">IF(ABS(BR83-BS83)&lt;0.0000001,1,0)</f>
        <v>1</v>
      </c>
      <c r="BU83" s="0" t="n">
        <f aca="false">1-F83*G83</f>
        <v>0.157170424892581</v>
      </c>
      <c r="BV83" s="0" t="n">
        <f aca="false">(1-F83)+(1-G83)-(1-F83)*(1-G83)</f>
        <v>0.157170424892581</v>
      </c>
      <c r="BW83" s="0" t="n">
        <f aca="false">IF(ABS(BU83-BV83)&lt;0.0000001,1,0)</f>
        <v>1</v>
      </c>
      <c r="BX83" s="0" t="n">
        <f aca="false">1-(F83+G83-F83*G83)</f>
        <v>5.1397499487571E-006</v>
      </c>
      <c r="BY83" s="0" t="n">
        <f aca="false">(1-F83)*(1-G83)</f>
        <v>5.13974994859532E-006</v>
      </c>
      <c r="BZ83" s="0" t="n">
        <f aca="false">IF(ABS(BX83-BY83)&lt;0.0000001,1,0)</f>
        <v>1</v>
      </c>
    </row>
    <row r="84" customFormat="false" ht="14.25" hidden="false" customHeight="false" outlineLevel="0" collapsed="false">
      <c r="A84" s="16" t="n">
        <v>8.1</v>
      </c>
      <c r="F84" s="4" t="n">
        <f aca="false">IF(AND((A83&gt;=$D$4),(A83&lt;=$D$5)),1,IF(AND((A83&gt;$D$3),(A83&lt;$D$4)),((A83-$D$3)/($D$4-$D$3)),IF(AND((A83&gt;$D$5),(A83&lt;$D$6)),((A83-$D$6)/($D$5-$D$6)),0)))</f>
        <v>0.857142857142857</v>
      </c>
      <c r="G84" s="4" t="n">
        <f aca="false">1/(1+ABS((A83-$D$22)/$D$20)^(2*$D$21))</f>
        <v>0.999984741443765</v>
      </c>
      <c r="H84" s="4" t="n">
        <f aca="false">1/(1+EXP(-$D$35*(A83-$D$36)))</f>
        <v>0.000335350130466478</v>
      </c>
      <c r="J84" s="12" t="n">
        <f aca="false">MIN(F84,MAX(G84,H84))</f>
        <v>0.857142857142857</v>
      </c>
      <c r="K84" s="12" t="n">
        <f aca="false">MAX(MIN(F84,G84),MIN(F84,H84))</f>
        <v>0.857142857142857</v>
      </c>
      <c r="L84" s="12" t="n">
        <f aca="false">IF(ABS(J84-K84)&lt;0.0000001,1,0)</f>
        <v>1</v>
      </c>
      <c r="M84" s="4" t="n">
        <f aca="false">MAX(F84,MIN(G84,H84))</f>
        <v>0.857142857142857</v>
      </c>
      <c r="N84" s="4" t="n">
        <f aca="false">MIN(MAX(F84,G84),MAX(F84,H84))</f>
        <v>0.857142857142857</v>
      </c>
      <c r="O84" s="4" t="n">
        <f aca="false">IF(ABS(M84-N84)&lt;0.0000001,1,0)</f>
        <v>1</v>
      </c>
      <c r="AA84" s="12" t="n">
        <f aca="false">F84+(G84*H84)-F84*(G84*H84)</f>
        <v>0.857190763573358</v>
      </c>
      <c r="AB84" s="12" t="n">
        <f aca="false">(F84+G84-F84*G84)*(F84+H84-F84*H84)</f>
        <v>0.857188895805284</v>
      </c>
      <c r="AC84" s="12" t="n">
        <f aca="false">IF(ABS(AA84-AB84)&lt;0.0000001,1,0)</f>
        <v>0</v>
      </c>
      <c r="AD84" s="12" t="n">
        <f aca="false">F84*(G84+H84-G84*H84)</f>
        <v>0.857129782766334</v>
      </c>
      <c r="AE84" s="12" t="n">
        <f aca="false">(F84*G84) + (F84*H84) - (F84*G84)*(F84*H84)</f>
        <v>0.85717084542105</v>
      </c>
      <c r="AF84" s="12" t="n">
        <f aca="false">IF(ABS(AD84-AE84)&lt;0.0000001,1,0)</f>
        <v>0</v>
      </c>
      <c r="AR84" s="0" t="n">
        <f aca="false">F84+(MAX(G84,H84))-F84*(MAX(G84,H84))</f>
        <v>0.999997820206252</v>
      </c>
      <c r="AS84" s="0" t="n">
        <f aca="false">MAX((F84+G84-F84*G84),(F84+H84-F84*H84))</f>
        <v>0.999997820206252</v>
      </c>
      <c r="AT84" s="0" t="n">
        <f aca="false">IF(ABS(AR84-AS84)&lt;0.0000001,1,0)</f>
        <v>1</v>
      </c>
      <c r="AU84" s="0" t="n">
        <f aca="false">F84+(MIN(G84,H84))-F84*(MIN(G84,H84))</f>
        <v>0.857190764304352</v>
      </c>
      <c r="AV84" s="0" t="n">
        <f aca="false">MIN((F84+G84-F84*G84),(F84+H84-F84*H84))</f>
        <v>0.857190764304352</v>
      </c>
      <c r="AW84" s="0" t="n">
        <f aca="false">IF(ABS(AU84-AV84)&lt;0.0000001,1,0)</f>
        <v>1</v>
      </c>
      <c r="AX84" s="0" t="n">
        <f aca="false">F84*(MAX(G84,H84))</f>
        <v>0.85712977838037</v>
      </c>
      <c r="AY84" s="0" t="n">
        <f aca="false">MAX(F84*G84,F84*H84)</f>
        <v>0.85712977838037</v>
      </c>
      <c r="AZ84" s="0" t="n">
        <f aca="false">IF(ABS(AX84-AY84)&lt;0.0000001,1,0)</f>
        <v>1</v>
      </c>
      <c r="BA84" s="0" t="n">
        <f aca="false">F84*(MIN(G84,H84))</f>
        <v>0.000287442968971267</v>
      </c>
      <c r="BB84" s="0" t="n">
        <f aca="false">MIN(F84*G84,F84*H84)</f>
        <v>0.000287442968971267</v>
      </c>
      <c r="BC84" s="0" t="n">
        <f aca="false">IF(ABS(BA84-BB84)&lt;0.0000001,1,0)</f>
        <v>1</v>
      </c>
      <c r="BO84" s="0" t="n">
        <f aca="false">1-MAX(F84,G84)</f>
        <v>1.52585562354091E-005</v>
      </c>
      <c r="BP84" s="0" t="n">
        <f aca="false">MIN(1-F84,1-G84)</f>
        <v>1.52585562354091E-005</v>
      </c>
      <c r="BQ84" s="0" t="n">
        <f aca="false">IF(ABS(BO84-BP84)&lt;0.0000001,1,0)</f>
        <v>1</v>
      </c>
      <c r="BR84" s="0" t="n">
        <f aca="false">1-MIN(F84,G84)</f>
        <v>0.142857142857143</v>
      </c>
      <c r="BS84" s="0" t="n">
        <f aca="false">MAX(1-F84,1-G84)</f>
        <v>0.142857142857143</v>
      </c>
      <c r="BT84" s="0" t="n">
        <f aca="false">IF(ABS(BR84-BS84)&lt;0.0000001,1,0)</f>
        <v>1</v>
      </c>
      <c r="BU84" s="0" t="n">
        <f aca="false">1-F84*G84</f>
        <v>0.14287022161963</v>
      </c>
      <c r="BV84" s="0" t="n">
        <f aca="false">(1-F84)+(1-G84)-(1-F84)*(1-G84)</f>
        <v>0.14287022161963</v>
      </c>
      <c r="BW84" s="0" t="n">
        <f aca="false">IF(ABS(BU84-BV84)&lt;0.0000001,1,0)</f>
        <v>1</v>
      </c>
      <c r="BX84" s="0" t="n">
        <f aca="false">1-(F84+G84-F84*G84)</f>
        <v>2.17979374783628E-006</v>
      </c>
      <c r="BY84" s="0" t="n">
        <f aca="false">(1-F84)*(1-G84)</f>
        <v>2.17979374791558E-006</v>
      </c>
      <c r="BZ84" s="0" t="n">
        <f aca="false">IF(ABS(BX84-BY84)&lt;0.0000001,1,0)</f>
        <v>1</v>
      </c>
    </row>
    <row r="85" customFormat="false" ht="14.25" hidden="false" customHeight="false" outlineLevel="0" collapsed="false">
      <c r="A85" s="16" t="n">
        <v>8.2</v>
      </c>
      <c r="F85" s="4" t="n">
        <f aca="false">IF(AND((A84&gt;=$D$4),(A84&lt;=$D$5)),1,IF(AND((A84&gt;$D$3),(A84&lt;$D$4)),((A84-$D$3)/($D$4-$D$3)),IF(AND((A84&gt;$D$5),(A84&lt;$D$6)),((A84-$D$6)/($D$5-$D$6)),0)))</f>
        <v>0.871428571428571</v>
      </c>
      <c r="G85" s="4" t="n">
        <f aca="false">1/(1+ABS((A84-$D$22)/$D$20)^(2*$D$21))</f>
        <v>0.999993431634788</v>
      </c>
      <c r="H85" s="4" t="n">
        <f aca="false">1/(1+EXP(-$D$35*(A84-$D$36)))</f>
        <v>0.000500201107079564</v>
      </c>
      <c r="J85" s="12" t="n">
        <f aca="false">MIN(F85,MAX(G85,H85))</f>
        <v>0.871428571428571</v>
      </c>
      <c r="K85" s="12" t="n">
        <f aca="false">MAX(MIN(F85,G85),MIN(F85,H85))</f>
        <v>0.871428571428571</v>
      </c>
      <c r="L85" s="12" t="n">
        <f aca="false">IF(ABS(J85-K85)&lt;0.0000001,1,0)</f>
        <v>1</v>
      </c>
      <c r="M85" s="4" t="n">
        <f aca="false">MAX(F85,MIN(G85,H85))</f>
        <v>0.871428571428571</v>
      </c>
      <c r="N85" s="4" t="n">
        <f aca="false">MIN(MAX(F85,G85),MAX(F85,H85))</f>
        <v>0.871428571428571</v>
      </c>
      <c r="O85" s="4" t="n">
        <f aca="false">IF(ABS(M85-N85)&lt;0.0000001,1,0)</f>
        <v>1</v>
      </c>
      <c r="AA85" s="12" t="n">
        <f aca="false">F85+(G85*H85)-F85*(G85*H85)</f>
        <v>0.87149288257706</v>
      </c>
      <c r="AB85" s="12" t="n">
        <f aca="false">(F85+G85-F85*G85)*(F85+H85-F85*H85)</f>
        <v>0.87149214702017</v>
      </c>
      <c r="AC85" s="12" t="n">
        <f aca="false">IF(ABS(AA85-AB85)&lt;0.0000001,1,0)</f>
        <v>0</v>
      </c>
      <c r="AD85" s="12" t="n">
        <f aca="false">F85*(G85+H85-G85*H85)</f>
        <v>0.87142285043054</v>
      </c>
      <c r="AE85" s="12" t="n">
        <f aca="false">(F85*G85) + (F85*H85) - (F85*G85)*(F85*H85)</f>
        <v>0.871478893002794</v>
      </c>
      <c r="AF85" s="12" t="n">
        <f aca="false">IF(ABS(AD85-AE85)&lt;0.0000001,1,0)</f>
        <v>0</v>
      </c>
      <c r="AR85" s="0" t="n">
        <f aca="false">F85+(MAX(G85,H85))-F85*(MAX(G85,H85))</f>
        <v>0.999999155495901</v>
      </c>
      <c r="AS85" s="0" t="n">
        <f aca="false">MAX((F85+G85-F85*G85),(F85+H85-F85*H85))</f>
        <v>0.999999155495901</v>
      </c>
      <c r="AT85" s="0" t="n">
        <f aca="false">IF(ABS(AR85-AS85)&lt;0.0000001,1,0)</f>
        <v>1</v>
      </c>
      <c r="AU85" s="0" t="n">
        <f aca="false">F85+(MIN(G85,H85))-F85*(MIN(G85,H85))</f>
        <v>0.871492882999482</v>
      </c>
      <c r="AV85" s="0" t="n">
        <f aca="false">MIN((F85+G85-F85*G85),(F85+H85-F85*H85))</f>
        <v>0.871492882999482</v>
      </c>
      <c r="AW85" s="0" t="n">
        <f aca="false">IF(ABS(AU85-AV85)&lt;0.0000001,1,0)</f>
        <v>1</v>
      </c>
      <c r="AX85" s="0" t="n">
        <f aca="false">F85*(MAX(G85,H85))</f>
        <v>0.871422847567458</v>
      </c>
      <c r="AY85" s="0" t="n">
        <f aca="false">MAX(F85*G85,F85*H85)</f>
        <v>0.871422847567458</v>
      </c>
      <c r="AZ85" s="0" t="n">
        <f aca="false">IF(ABS(AX85-AY85)&lt;0.0000001,1,0)</f>
        <v>1</v>
      </c>
      <c r="BA85" s="0" t="n">
        <f aca="false">F85*(MIN(G85,H85))</f>
        <v>0.000435889536169334</v>
      </c>
      <c r="BB85" s="0" t="n">
        <f aca="false">MIN(F85*G85,F85*H85)</f>
        <v>0.000435889536169334</v>
      </c>
      <c r="BC85" s="0" t="n">
        <f aca="false">IF(ABS(BA85-BB85)&lt;0.0000001,1,0)</f>
        <v>1</v>
      </c>
      <c r="BO85" s="0" t="n">
        <f aca="false">1-MAX(F85,G85)</f>
        <v>6.56836521195636E-006</v>
      </c>
      <c r="BP85" s="0" t="n">
        <f aca="false">MIN(1-F85,1-G85)</f>
        <v>6.56836521195636E-006</v>
      </c>
      <c r="BQ85" s="0" t="n">
        <f aca="false">IF(ABS(BO85-BP85)&lt;0.0000001,1,0)</f>
        <v>1</v>
      </c>
      <c r="BR85" s="0" t="n">
        <f aca="false">1-MIN(F85,G85)</f>
        <v>0.128571428571429</v>
      </c>
      <c r="BS85" s="0" t="n">
        <f aca="false">MAX(1-F85,1-G85)</f>
        <v>0.128571428571429</v>
      </c>
      <c r="BT85" s="0" t="n">
        <f aca="false">IF(ABS(BR85-BS85)&lt;0.0000001,1,0)</f>
        <v>1</v>
      </c>
      <c r="BU85" s="0" t="n">
        <f aca="false">1-F85*G85</f>
        <v>0.128577152432542</v>
      </c>
      <c r="BV85" s="0" t="n">
        <f aca="false">(1-F85)+(1-G85)-(1-F85)*(1-G85)</f>
        <v>0.128577152432542</v>
      </c>
      <c r="BW85" s="0" t="n">
        <f aca="false">IF(ABS(BU85-BV85)&lt;0.0000001,1,0)</f>
        <v>1</v>
      </c>
      <c r="BX85" s="0" t="n">
        <f aca="false">1-(F85+G85-F85*G85)</f>
        <v>8.44504098762577E-007</v>
      </c>
      <c r="BY85" s="0" t="n">
        <f aca="false">(1-F85)*(1-G85)</f>
        <v>8.44504098680104E-007</v>
      </c>
      <c r="BZ85" s="0" t="n">
        <f aca="false">IF(ABS(BX85-BY85)&lt;0.0000001,1,0)</f>
        <v>1</v>
      </c>
    </row>
    <row r="86" customFormat="false" ht="14.25" hidden="false" customHeight="false" outlineLevel="0" collapsed="false">
      <c r="A86" s="16" t="n">
        <v>8.3</v>
      </c>
      <c r="F86" s="4" t="n">
        <f aca="false">IF(AND((A85&gt;=$D$4),(A85&lt;=$D$5)),1,IF(AND((A85&gt;$D$3),(A85&lt;$D$4)),((A85-$D$3)/($D$4-$D$3)),IF(AND((A85&gt;$D$5),(A85&lt;$D$6)),((A85-$D$6)/($D$5-$D$6)),0)))</f>
        <v>0.885714285714286</v>
      </c>
      <c r="G86" s="4" t="n">
        <f aca="false">1/(1+ABS((A85-$D$22)/$D$20)^(2*$D$21))</f>
        <v>0.999997440006554</v>
      </c>
      <c r="H86" s="4" t="n">
        <f aca="false">1/(1+EXP(-$D$35*(A85-$D$36)))</f>
        <v>0.000746028833836695</v>
      </c>
      <c r="J86" s="12" t="n">
        <f aca="false">MIN(F86,MAX(G86,H86))</f>
        <v>0.885714285714286</v>
      </c>
      <c r="K86" s="12" t="n">
        <f aca="false">MAX(MIN(F86,G86),MIN(F86,H86))</f>
        <v>0.885714285714286</v>
      </c>
      <c r="L86" s="12" t="n">
        <f aca="false">IF(ABS(J86-K86)&lt;0.0000001,1,0)</f>
        <v>1</v>
      </c>
      <c r="M86" s="4" t="n">
        <f aca="false">MAX(F86,MIN(G86,H86))</f>
        <v>0.885714285714286</v>
      </c>
      <c r="N86" s="4" t="n">
        <f aca="false">MIN(MAX(F86,G86),MAX(F86,H86))</f>
        <v>0.885714285714286</v>
      </c>
      <c r="O86" s="4" t="n">
        <f aca="false">IF(ABS(M86-N86)&lt;0.0000001,1,0)</f>
        <v>1</v>
      </c>
      <c r="AA86" s="12" t="n">
        <f aca="false">F86+(G86*H86)-F86*(G86*H86)</f>
        <v>0.885799545934172</v>
      </c>
      <c r="AB86" s="12" t="n">
        <f aca="false">(F86+G86-F86*G86)*(F86+H86-F86*H86)</f>
        <v>0.885799286993463</v>
      </c>
      <c r="AC86" s="12" t="n">
        <f aca="false">IF(ABS(AA86-AB86)&lt;0.0000001,1,0)</f>
        <v>0</v>
      </c>
      <c r="AD86" s="12" t="n">
        <f aca="false">F86*(G86+H86-G86*H86)</f>
        <v>0.885712019983082</v>
      </c>
      <c r="AE86" s="12" t="n">
        <f aca="false">(F86*G86) + (F86*H86) - (F86*G86)*(F86*H86)</f>
        <v>0.885787536177838</v>
      </c>
      <c r="AF86" s="12" t="n">
        <f aca="false">IF(ABS(AD86-AE86)&lt;0.0000001,1,0)</f>
        <v>0</v>
      </c>
      <c r="AR86" s="0" t="n">
        <f aca="false">F86+(MAX(G86,H86))-F86*(MAX(G86,H86))</f>
        <v>0.99999970742932</v>
      </c>
      <c r="AS86" s="0" t="n">
        <f aca="false">MAX((F86+G86-F86*G86),(F86+H86-F86*H86))</f>
        <v>0.99999970742932</v>
      </c>
      <c r="AT86" s="0" t="n">
        <f aca="false">IF(ABS(AR86-AS86)&lt;0.0000001,1,0)</f>
        <v>1</v>
      </c>
      <c r="AU86" s="0" t="n">
        <f aca="false">F86+(MIN(G86,H86))-F86*(MIN(G86,H86))</f>
        <v>0.885799546152438</v>
      </c>
      <c r="AV86" s="0" t="n">
        <f aca="false">MIN((F86+G86-F86*G86),(F86+H86-F86*H86))</f>
        <v>0.885799546152438</v>
      </c>
      <c r="AW86" s="0" t="n">
        <f aca="false">IF(ABS(AU86-AV86)&lt;0.0000001,1,0)</f>
        <v>1</v>
      </c>
      <c r="AX86" s="0" t="n">
        <f aca="false">F86*(MAX(G86,H86))</f>
        <v>0.885712018291519</v>
      </c>
      <c r="AY86" s="0" t="n">
        <f aca="false">MAX(F86*G86,F86*H86)</f>
        <v>0.885712018291519</v>
      </c>
      <c r="AZ86" s="0" t="n">
        <f aca="false">IF(ABS(AX86-AY86)&lt;0.0000001,1,0)</f>
        <v>1</v>
      </c>
      <c r="BA86" s="0" t="n">
        <f aca="false">F86*(MIN(G86,H86))</f>
        <v>0.00066076839568393</v>
      </c>
      <c r="BB86" s="0" t="n">
        <f aca="false">MIN(F86*G86,F86*H86)</f>
        <v>0.00066076839568393</v>
      </c>
      <c r="BC86" s="0" t="n">
        <f aca="false">IF(ABS(BA86-BB86)&lt;0.0000001,1,0)</f>
        <v>1</v>
      </c>
      <c r="BO86" s="0" t="n">
        <f aca="false">1-MAX(F86,G86)</f>
        <v>2.5599934464493E-006</v>
      </c>
      <c r="BP86" s="0" t="n">
        <f aca="false">MIN(1-F86,1-G86)</f>
        <v>2.5599934464493E-006</v>
      </c>
      <c r="BQ86" s="0" t="n">
        <f aca="false">IF(ABS(BO86-BP86)&lt;0.0000001,1,0)</f>
        <v>1</v>
      </c>
      <c r="BR86" s="0" t="n">
        <f aca="false">1-MIN(F86,G86)</f>
        <v>0.114285714285714</v>
      </c>
      <c r="BS86" s="0" t="n">
        <f aca="false">MAX(1-F86,1-G86)</f>
        <v>0.114285714285714</v>
      </c>
      <c r="BT86" s="0" t="n">
        <f aca="false">IF(ABS(BR86-BS86)&lt;0.0000001,1,0)</f>
        <v>1</v>
      </c>
      <c r="BU86" s="0" t="n">
        <f aca="false">1-F86*G86</f>
        <v>0.114287981708481</v>
      </c>
      <c r="BV86" s="0" t="n">
        <f aca="false">(1-F86)+(1-G86)-(1-F86)*(1-G86)</f>
        <v>0.114287981708481</v>
      </c>
      <c r="BW86" s="0" t="n">
        <f aca="false">IF(ABS(BU86-BV86)&lt;0.0000001,1,0)</f>
        <v>1</v>
      </c>
      <c r="BX86" s="0" t="n">
        <f aca="false">1-(F86+G86-F86*G86)</f>
        <v>2.92570679572002E-007</v>
      </c>
      <c r="BY86" s="0" t="n">
        <f aca="false">(1-F86)*(1-G86)</f>
        <v>2.92570679594207E-007</v>
      </c>
      <c r="BZ86" s="0" t="n">
        <f aca="false">IF(ABS(BX86-BY86)&lt;0.0000001,1,0)</f>
        <v>1</v>
      </c>
    </row>
    <row r="87" customFormat="false" ht="14.25" hidden="false" customHeight="false" outlineLevel="0" collapsed="false">
      <c r="A87" s="16" t="n">
        <v>8.4</v>
      </c>
      <c r="F87" s="4" t="n">
        <f aca="false">IF(AND((A86&gt;=$D$4),(A86&lt;=$D$5)),1,IF(AND((A86&gt;$D$3),(A86&lt;$D$4)),((A86-$D$3)/($D$4-$D$3)),IF(AND((A86&gt;$D$5),(A86&lt;$D$6)),((A86-$D$6)/($D$5-$D$6)),0)))</f>
        <v>0.9</v>
      </c>
      <c r="G87" s="4" t="n">
        <f aca="false">1/(1+ABS((A86-$D$22)/$D$20)^(2*$D$21))</f>
        <v>0.999999120361949</v>
      </c>
      <c r="H87" s="4" t="n">
        <f aca="false">1/(1+EXP(-$D$35*(A86-$D$36)))</f>
        <v>0.00111253603286032</v>
      </c>
      <c r="J87" s="12" t="n">
        <f aca="false">MIN(F87,MAX(G87,H87))</f>
        <v>0.9</v>
      </c>
      <c r="K87" s="12" t="n">
        <f aca="false">MAX(MIN(F87,G87),MIN(F87,H87))</f>
        <v>0.9</v>
      </c>
      <c r="L87" s="12" t="n">
        <f aca="false">IF(ABS(J87-K87)&lt;0.0000001,1,0)</f>
        <v>1</v>
      </c>
      <c r="M87" s="4" t="n">
        <f aca="false">MAX(F87,MIN(G87,H87))</f>
        <v>0.9</v>
      </c>
      <c r="N87" s="4" t="n">
        <f aca="false">MIN(MAX(F87,G87),MAX(F87,H87))</f>
        <v>0.9</v>
      </c>
      <c r="O87" s="4" t="n">
        <f aca="false">IF(ABS(M87-N87)&lt;0.0000001,1,0)</f>
        <v>1</v>
      </c>
      <c r="AA87" s="12" t="n">
        <f aca="false">F87+(G87*H87)-F87*(G87*H87)</f>
        <v>0.900111253505423</v>
      </c>
      <c r="AB87" s="12" t="n">
        <f aca="false">(F87+G87-F87*G87)*(F87+H87-F87*H87)</f>
        <v>0.900111174426076</v>
      </c>
      <c r="AC87" s="12" t="n">
        <f aca="false">IF(ABS(AA87-AB87)&lt;0.0000001,1,0)</f>
        <v>1</v>
      </c>
      <c r="AD87" s="12" t="n">
        <f aca="false">F87*(G87+H87-G87*H87)</f>
        <v>0.899999209206521</v>
      </c>
      <c r="AE87" s="12" t="n">
        <f aca="false">(F87*G87) + (F87*H87) - (F87*G87)*(F87*H87)</f>
        <v>0.900099337361401</v>
      </c>
      <c r="AF87" s="12" t="n">
        <f aca="false">IF(ABS(AD87-AE87)&lt;0.0000001,1,0)</f>
        <v>0</v>
      </c>
      <c r="AR87" s="0" t="n">
        <f aca="false">F87+(MAX(G87,H87))-F87*(MAX(G87,H87))</f>
        <v>0.999999912036195</v>
      </c>
      <c r="AS87" s="0" t="n">
        <f aca="false">MAX((F87+G87-F87*G87),(F87+H87-F87*H87))</f>
        <v>0.999999912036195</v>
      </c>
      <c r="AT87" s="0" t="n">
        <f aca="false">IF(ABS(AR87-AS87)&lt;0.0000001,1,0)</f>
        <v>1</v>
      </c>
      <c r="AU87" s="0" t="n">
        <f aca="false">F87+(MIN(G87,H87))-F87*(MIN(G87,H87))</f>
        <v>0.900111253603286</v>
      </c>
      <c r="AV87" s="0" t="n">
        <f aca="false">MIN((F87+G87-F87*G87),(F87+H87-F87*H87))</f>
        <v>0.900111253603286</v>
      </c>
      <c r="AW87" s="0" t="n">
        <f aca="false">IF(ABS(AU87-AV87)&lt;0.0000001,1,0)</f>
        <v>1</v>
      </c>
      <c r="AX87" s="0" t="n">
        <f aca="false">F87*(MAX(G87,H87))</f>
        <v>0.899999208325754</v>
      </c>
      <c r="AY87" s="0" t="n">
        <f aca="false">MAX(F87*G87,F87*H87)</f>
        <v>0.899999208325754</v>
      </c>
      <c r="AZ87" s="0" t="n">
        <f aca="false">IF(ABS(AX87-AY87)&lt;0.0000001,1,0)</f>
        <v>1</v>
      </c>
      <c r="BA87" s="0" t="n">
        <f aca="false">F87*(MIN(G87,H87))</f>
        <v>0.00100128242957429</v>
      </c>
      <c r="BB87" s="0" t="n">
        <f aca="false">MIN(F87*G87,F87*H87)</f>
        <v>0.00100128242957429</v>
      </c>
      <c r="BC87" s="0" t="n">
        <f aca="false">IF(ABS(BA87-BB87)&lt;0.0000001,1,0)</f>
        <v>1</v>
      </c>
      <c r="BO87" s="0" t="n">
        <f aca="false">1-MAX(F87,G87)</f>
        <v>8.79638050732545E-007</v>
      </c>
      <c r="BP87" s="0" t="n">
        <f aca="false">MIN(1-F87,1-G87)</f>
        <v>8.79638050732545E-007</v>
      </c>
      <c r="BQ87" s="0" t="n">
        <f aca="false">IF(ABS(BO87-BP87)&lt;0.0000001,1,0)</f>
        <v>1</v>
      </c>
      <c r="BR87" s="0" t="n">
        <f aca="false">1-MIN(F87,G87)</f>
        <v>0.0999999999999999</v>
      </c>
      <c r="BS87" s="0" t="n">
        <f aca="false">MAX(1-F87,1-G87)</f>
        <v>0.0999999999999999</v>
      </c>
      <c r="BT87" s="0" t="n">
        <f aca="false">IF(ABS(BR87-BS87)&lt;0.0000001,1,0)</f>
        <v>1</v>
      </c>
      <c r="BU87" s="0" t="n">
        <f aca="false">1-F87*G87</f>
        <v>0.100000791674246</v>
      </c>
      <c r="BV87" s="0" t="n">
        <f aca="false">(1-F87)+(1-G87)-(1-F87)*(1-G87)</f>
        <v>0.100000791674246</v>
      </c>
      <c r="BW87" s="0" t="n">
        <f aca="false">IF(ABS(BU87-BV87)&lt;0.0000001,1,0)</f>
        <v>1</v>
      </c>
      <c r="BX87" s="0" t="n">
        <f aca="false">1-(F87+G87-F87*G87)</f>
        <v>8.79638049067211E-008</v>
      </c>
      <c r="BY87" s="0" t="n">
        <f aca="false">(1-F87)*(1-G87)</f>
        <v>8.79638050732544E-008</v>
      </c>
      <c r="BZ87" s="0" t="n">
        <f aca="false">IF(ABS(BX87-BY87)&lt;0.0000001,1,0)</f>
        <v>1</v>
      </c>
    </row>
    <row r="88" customFormat="false" ht="14.25" hidden="false" customHeight="false" outlineLevel="0" collapsed="false">
      <c r="A88" s="16" t="n">
        <v>8.5</v>
      </c>
      <c r="F88" s="4" t="n">
        <f aca="false">IF(AND((A87&gt;=$D$4),(A87&lt;=$D$5)),1,IF(AND((A87&gt;$D$3),(A87&lt;$D$4)),((A87-$D$3)/($D$4-$D$3)),IF(AND((A87&gt;$D$5),(A87&lt;$D$6)),((A87-$D$6)/($D$5-$D$6)),0)))</f>
        <v>0.914285714285714</v>
      </c>
      <c r="G88" s="4" t="n">
        <f aca="false">1/(1+ABS((A87-$D$22)/$D$20)^(2*$D$21))</f>
        <v>0.999999743711003</v>
      </c>
      <c r="H88" s="4" t="n">
        <f aca="false">1/(1+EXP(-$D$35*(A87-$D$36)))</f>
        <v>0.00165880108017442</v>
      </c>
      <c r="J88" s="12" t="n">
        <f aca="false">MIN(F88,MAX(G88,H88))</f>
        <v>0.914285714285714</v>
      </c>
      <c r="K88" s="12" t="n">
        <f aca="false">MAX(MIN(F88,G88),MIN(F88,H88))</f>
        <v>0.914285714285714</v>
      </c>
      <c r="L88" s="12" t="n">
        <f aca="false">IF(ABS(J88-K88)&lt;0.0000001,1,0)</f>
        <v>1</v>
      </c>
      <c r="M88" s="4" t="n">
        <f aca="false">MAX(F88,MIN(G88,H88))</f>
        <v>0.914285714285714</v>
      </c>
      <c r="N88" s="4" t="n">
        <f aca="false">MIN(MAX(F88,G88),MAX(F88,H88))</f>
        <v>0.914285714285714</v>
      </c>
      <c r="O88" s="4" t="n">
        <f aca="false">IF(ABS(M88-N88)&lt;0.0000001,1,0)</f>
        <v>1</v>
      </c>
      <c r="AA88" s="12" t="n">
        <f aca="false">F88+(G88*H88)-F88*(G88*H88)</f>
        <v>0.914427897199004</v>
      </c>
      <c r="AB88" s="12" t="n">
        <f aca="false">(F88+G88-F88*G88)*(F88+H88-F88*H88)</f>
        <v>0.914427877147632</v>
      </c>
      <c r="AC88" s="12" t="n">
        <f aca="false">IF(ABS(AA88-AB88)&lt;0.0000001,1,0)</f>
        <v>1</v>
      </c>
      <c r="AD88" s="12" t="n">
        <f aca="false">F88*(G88+H88-G88*H88)</f>
        <v>0.914285480353039</v>
      </c>
      <c r="AE88" s="12" t="n">
        <f aca="false">(F88*G88) + (F88*H88) - (F88*G88)*(F88*H88)</f>
        <v>0.914415476159475</v>
      </c>
      <c r="AF88" s="12" t="n">
        <f aca="false">IF(ABS(AD88-AE88)&lt;0.0000001,1,0)</f>
        <v>0</v>
      </c>
      <c r="AR88" s="0" t="n">
        <f aca="false">F88+(MAX(G88,H88))-F88*(MAX(G88,H88))</f>
        <v>0.999999978032372</v>
      </c>
      <c r="AS88" s="0" t="n">
        <f aca="false">MAX((F88+G88-F88*G88),(F88+H88-F88*H88))</f>
        <v>0.999999978032372</v>
      </c>
      <c r="AT88" s="0" t="n">
        <f aca="false">IF(ABS(AR88-AS88)&lt;0.0000001,1,0)</f>
        <v>1</v>
      </c>
      <c r="AU88" s="0" t="n">
        <f aca="false">F88+(MIN(G88,H88))-F88*(MIN(G88,H88))</f>
        <v>0.914427897235444</v>
      </c>
      <c r="AV88" s="0" t="n">
        <f aca="false">MIN((F88+G88-F88*G88),(F88+H88-F88*H88))</f>
        <v>0.914427897235444</v>
      </c>
      <c r="AW88" s="0" t="n">
        <f aca="false">IF(ABS(AU88-AV88)&lt;0.0000001,1,0)</f>
        <v>1</v>
      </c>
      <c r="AX88" s="0" t="n">
        <f aca="false">F88*(MAX(G88,H88))</f>
        <v>0.914285479964346</v>
      </c>
      <c r="AY88" s="0" t="n">
        <f aca="false">MAX(F88*G88,F88*H88)</f>
        <v>0.914285479964346</v>
      </c>
      <c r="AZ88" s="0" t="n">
        <f aca="false">IF(ABS(AX88-AY88)&lt;0.0000001,1,0)</f>
        <v>1</v>
      </c>
      <c r="BA88" s="0" t="n">
        <f aca="false">F88*(MIN(G88,H88))</f>
        <v>0.00151661813044519</v>
      </c>
      <c r="BB88" s="0" t="n">
        <f aca="false">MIN(F88*G88,F88*H88)</f>
        <v>0.00151661813044519</v>
      </c>
      <c r="BC88" s="0" t="n">
        <f aca="false">IF(ABS(BA88-BB88)&lt;0.0000001,1,0)</f>
        <v>1</v>
      </c>
      <c r="BO88" s="0" t="n">
        <f aca="false">1-MAX(F88,G88)</f>
        <v>2.56288996691723E-007</v>
      </c>
      <c r="BP88" s="0" t="n">
        <f aca="false">MIN(1-F88,1-G88)</f>
        <v>2.56288996691723E-007</v>
      </c>
      <c r="BQ88" s="0" t="n">
        <f aca="false">IF(ABS(BO88-BP88)&lt;0.0000001,1,0)</f>
        <v>1</v>
      </c>
      <c r="BR88" s="0" t="n">
        <f aca="false">1-MIN(F88,G88)</f>
        <v>0.0857142857142856</v>
      </c>
      <c r="BS88" s="0" t="n">
        <f aca="false">MAX(1-F88,1-G88)</f>
        <v>0.0857142857142856</v>
      </c>
      <c r="BT88" s="0" t="n">
        <f aca="false">IF(ABS(BR88-BS88)&lt;0.0000001,1,0)</f>
        <v>1</v>
      </c>
      <c r="BU88" s="0" t="n">
        <f aca="false">1-F88*G88</f>
        <v>0.0857145200356541</v>
      </c>
      <c r="BV88" s="0" t="n">
        <f aca="false">(1-F88)+(1-G88)-(1-F88)*(1-G88)</f>
        <v>0.085714520035654</v>
      </c>
      <c r="BW88" s="0" t="n">
        <f aca="false">IF(ABS(BU88-BV88)&lt;0.0000001,1,0)</f>
        <v>1</v>
      </c>
      <c r="BX88" s="0" t="n">
        <f aca="false">1-(F88+G88-F88*G88)</f>
        <v>2.19676282720016E-008</v>
      </c>
      <c r="BY88" s="0" t="n">
        <f aca="false">(1-F88)*(1-G88)</f>
        <v>2.19676282878619E-008</v>
      </c>
      <c r="BZ88" s="0" t="n">
        <f aca="false">IF(ABS(BX88-BY88)&lt;0.0000001,1,0)</f>
        <v>1</v>
      </c>
    </row>
    <row r="89" customFormat="false" ht="14.25" hidden="false" customHeight="false" outlineLevel="0" collapsed="false">
      <c r="A89" s="16" t="n">
        <v>8.6</v>
      </c>
      <c r="F89" s="4" t="n">
        <f aca="false">IF(AND((A88&gt;=$D$4),(A88&lt;=$D$5)),1,IF(AND((A88&gt;$D$3),(A88&lt;$D$4)),((A88-$D$3)/($D$4-$D$3)),IF(AND((A88&gt;$D$5),(A88&lt;$D$6)),((A88-$D$6)/($D$5-$D$6)),0)))</f>
        <v>0.928571428571429</v>
      </c>
      <c r="G89" s="4" t="n">
        <f aca="false">1/(1+ABS((A88-$D$22)/$D$20)^(2*$D$21))</f>
        <v>0.999999940395359</v>
      </c>
      <c r="H89" s="4" t="n">
        <f aca="false">1/(1+EXP(-$D$35*(A88-$D$36)))</f>
        <v>0.00247262315663477</v>
      </c>
      <c r="J89" s="12" t="n">
        <f aca="false">MIN(F89,MAX(G89,H89))</f>
        <v>0.928571428571429</v>
      </c>
      <c r="K89" s="12" t="n">
        <f aca="false">MAX(MIN(F89,G89),MIN(F89,H89))</f>
        <v>0.928571428571429</v>
      </c>
      <c r="L89" s="12" t="n">
        <f aca="false">IF(ABS(J89-K89)&lt;0.0000001,1,0)</f>
        <v>1</v>
      </c>
      <c r="M89" s="4" t="n">
        <f aca="false">MAX(F89,MIN(G89,H89))</f>
        <v>0.928571428571429</v>
      </c>
      <c r="N89" s="4" t="n">
        <f aca="false">MIN(MAX(F89,G89),MAX(F89,H89))</f>
        <v>0.928571428571429</v>
      </c>
      <c r="O89" s="4" t="n">
        <f aca="false">IF(ABS(M89-N89)&lt;0.0000001,1,0)</f>
        <v>1</v>
      </c>
      <c r="AA89" s="12" t="n">
        <f aca="false">F89+(G89*H89)-F89*(G89*H89)</f>
        <v>0.928748044500661</v>
      </c>
      <c r="AB89" s="12" t="n">
        <f aca="false">(F89+G89-F89*G89)*(F89+H89-F89*H89)</f>
        <v>0.928748040557067</v>
      </c>
      <c r="AC89" s="12" t="n">
        <f aca="false">IF(ABS(AA89-AB89)&lt;0.0000001,1,0)</f>
        <v>1</v>
      </c>
      <c r="AD89" s="12" t="n">
        <f aca="false">F89*(G89+H89-G89*H89)</f>
        <v>0.928571373361114</v>
      </c>
      <c r="AE89" s="12" t="n">
        <f aca="false">(F89*G89) + (F89*H89) - (F89*G89)*(F89*H89)</f>
        <v>0.92873537386683</v>
      </c>
      <c r="AF89" s="12" t="n">
        <f aca="false">IF(ABS(AD89-AE89)&lt;0.0000001,1,0)</f>
        <v>0</v>
      </c>
      <c r="AR89" s="0" t="n">
        <f aca="false">F89+(MAX(G89,H89))-F89*(MAX(G89,H89))</f>
        <v>0.999999995742526</v>
      </c>
      <c r="AS89" s="0" t="n">
        <f aca="false">MAX((F89+G89-F89*G89),(F89+H89-F89*H89))</f>
        <v>0.999999995742526</v>
      </c>
      <c r="AT89" s="0" t="n">
        <f aca="false">IF(ABS(AR89-AS89)&lt;0.0000001,1,0)</f>
        <v>1</v>
      </c>
      <c r="AU89" s="0" t="n">
        <f aca="false">F89+(MIN(G89,H89))-F89*(MIN(G89,H89))</f>
        <v>0.928748044511188</v>
      </c>
      <c r="AV89" s="0" t="n">
        <f aca="false">MIN((F89+G89-F89*G89),(F89+H89-F89*H89))</f>
        <v>0.928748044511188</v>
      </c>
      <c r="AW89" s="0" t="n">
        <f aca="false">IF(ABS(AU89-AV89)&lt;0.0000001,1,0)</f>
        <v>1</v>
      </c>
      <c r="AX89" s="0" t="n">
        <f aca="false">F89*(MAX(G89,H89))</f>
        <v>0.928571373224262</v>
      </c>
      <c r="AY89" s="0" t="n">
        <f aca="false">MAX(F89*G89,F89*H89)</f>
        <v>0.928571373224262</v>
      </c>
      <c r="AZ89" s="0" t="n">
        <f aca="false">IF(ABS(AX89-AY89)&lt;0.0000001,1,0)</f>
        <v>1</v>
      </c>
      <c r="BA89" s="0" t="n">
        <f aca="false">F89*(MIN(G89,H89))</f>
        <v>0.00229600721687515</v>
      </c>
      <c r="BB89" s="0" t="n">
        <f aca="false">MIN(F89*G89,F89*H89)</f>
        <v>0.00229600721687515</v>
      </c>
      <c r="BC89" s="0" t="n">
        <f aca="false">IF(ABS(BA89-BB89)&lt;0.0000001,1,0)</f>
        <v>1</v>
      </c>
      <c r="BO89" s="0" t="n">
        <f aca="false">1-MAX(F89,G89)</f>
        <v>5.96046412226769E-008</v>
      </c>
      <c r="BP89" s="0" t="n">
        <f aca="false">MIN(1-F89,1-G89)</f>
        <v>5.96046412226769E-008</v>
      </c>
      <c r="BQ89" s="0" t="n">
        <f aca="false">IF(ABS(BO89-BP89)&lt;0.0000001,1,0)</f>
        <v>1</v>
      </c>
      <c r="BR89" s="0" t="n">
        <f aca="false">1-MIN(F89,G89)</f>
        <v>0.0714285714285714</v>
      </c>
      <c r="BS89" s="0" t="n">
        <f aca="false">MAX(1-F89,1-G89)</f>
        <v>0.0714285714285714</v>
      </c>
      <c r="BT89" s="0" t="n">
        <f aca="false">IF(ABS(BR89-BS89)&lt;0.0000001,1,0)</f>
        <v>1</v>
      </c>
      <c r="BU89" s="0" t="n">
        <f aca="false">1-F89*G89</f>
        <v>0.0714286267757383</v>
      </c>
      <c r="BV89" s="0" t="n">
        <f aca="false">(1-F89)+(1-G89)-(1-F89)*(1-G89)</f>
        <v>0.0714286267757383</v>
      </c>
      <c r="BW89" s="0" t="n">
        <f aca="false">IF(ABS(BU89-BV89)&lt;0.0000001,1,0)</f>
        <v>1</v>
      </c>
      <c r="BX89" s="0" t="n">
        <f aca="false">1-(F89+G89-F89*G89)</f>
        <v>4.25747437304835E-009</v>
      </c>
      <c r="BY89" s="0" t="n">
        <f aca="false">(1-F89)*(1-G89)</f>
        <v>4.25747437304835E-009</v>
      </c>
      <c r="BZ89" s="0" t="n">
        <f aca="false">IF(ABS(BX89-BY89)&lt;0.0000001,1,0)</f>
        <v>1</v>
      </c>
    </row>
    <row r="90" customFormat="false" ht="14.25" hidden="false" customHeight="false" outlineLevel="0" collapsed="false">
      <c r="A90" s="16" t="n">
        <v>8.7</v>
      </c>
      <c r="F90" s="4" t="n">
        <f aca="false">IF(AND((A89&gt;=$D$4),(A89&lt;=$D$5)),1,IF(AND((A89&gt;$D$3),(A89&lt;$D$4)),((A89-$D$3)/($D$4-$D$3)),IF(AND((A89&gt;$D$5),(A89&lt;$D$6)),((A89-$D$6)/($D$5-$D$6)),0)))</f>
        <v>0.942857142857143</v>
      </c>
      <c r="G90" s="4" t="n">
        <f aca="false">1/(1+ABS((A89-$D$22)/$D$20)^(2*$D$21))</f>
        <v>0.99999999</v>
      </c>
      <c r="H90" s="4" t="n">
        <f aca="false">1/(1+EXP(-$D$35*(A89-$D$36)))</f>
        <v>0.00368423989943598</v>
      </c>
      <c r="J90" s="12" t="n">
        <f aca="false">MIN(F90,MAX(G90,H90))</f>
        <v>0.942857142857143</v>
      </c>
      <c r="K90" s="12" t="n">
        <f aca="false">MAX(MIN(F90,G90),MIN(F90,H90))</f>
        <v>0.942857142857143</v>
      </c>
      <c r="L90" s="12" t="n">
        <f aca="false">IF(ABS(J90-K90)&lt;0.0000001,1,0)</f>
        <v>1</v>
      </c>
      <c r="M90" s="4" t="n">
        <f aca="false">MAX(F90,MIN(G90,H90))</f>
        <v>0.942857142857143</v>
      </c>
      <c r="N90" s="4" t="n">
        <f aca="false">MIN(MAX(F90,G90),MAX(F90,H90))</f>
        <v>0.942857142857143</v>
      </c>
      <c r="O90" s="4" t="n">
        <f aca="false">IF(ABS(M90-N90)&lt;0.0000001,1,0)</f>
        <v>1</v>
      </c>
      <c r="AA90" s="12" t="n">
        <f aca="false">F90+(G90*H90)-F90*(G90*H90)</f>
        <v>0.943067670849291</v>
      </c>
      <c r="AB90" s="12" t="n">
        <f aca="false">(F90+G90-F90*G90)*(F90+H90-F90*H90)</f>
        <v>0.943067670312501</v>
      </c>
      <c r="AC90" s="12" t="n">
        <f aca="false">IF(ABS(AA90-AB90)&lt;0.0000001,1,0)</f>
        <v>1</v>
      </c>
      <c r="AD90" s="12" t="n">
        <f aca="false">F90*(G90+H90-G90*H90)</f>
        <v>0.942857133463309</v>
      </c>
      <c r="AE90" s="12" t="n">
        <f aca="false">(F90*G90) + (F90*H90) - (F90*G90)*(F90*H90)</f>
        <v>0.943055631284477</v>
      </c>
      <c r="AF90" s="12" t="n">
        <f aca="false">IF(ABS(AD90-AE90)&lt;0.0000001,1,0)</f>
        <v>0</v>
      </c>
      <c r="AR90" s="0" t="n">
        <f aca="false">F90+(MAX(G90,H90))-F90*(MAX(G90,H90))</f>
        <v>0.999999999428572</v>
      </c>
      <c r="AS90" s="0" t="n">
        <f aca="false">MAX((F90+G90-F90*G90),(F90+H90-F90*H90))</f>
        <v>0.999999999428572</v>
      </c>
      <c r="AT90" s="0" t="n">
        <f aca="false">IF(ABS(AR90-AS90)&lt;0.0000001,1,0)</f>
        <v>1</v>
      </c>
      <c r="AU90" s="0" t="n">
        <f aca="false">F90+(MIN(G90,H90))-F90*(MIN(G90,H90))</f>
        <v>0.943067670851396</v>
      </c>
      <c r="AV90" s="0" t="n">
        <f aca="false">MIN((F90+G90-F90*G90),(F90+H90-F90*H90))</f>
        <v>0.943067670851396</v>
      </c>
      <c r="AW90" s="0" t="n">
        <f aca="false">IF(ABS(AU90-AV90)&lt;0.0000001,1,0)</f>
        <v>1</v>
      </c>
      <c r="AX90" s="0" t="n">
        <f aca="false">F90*(MAX(G90,H90))</f>
        <v>0.942857133428572</v>
      </c>
      <c r="AY90" s="0" t="n">
        <f aca="false">MAX(F90*G90,F90*H90)</f>
        <v>0.942857133428572</v>
      </c>
      <c r="AZ90" s="0" t="n">
        <f aca="false">IF(ABS(AX90-AY90)&lt;0.0000001,1,0)</f>
        <v>1</v>
      </c>
      <c r="BA90" s="0" t="n">
        <f aca="false">F90*(MIN(G90,H90))</f>
        <v>0.0034737119051825</v>
      </c>
      <c r="BB90" s="0" t="n">
        <f aca="false">MIN(F90*G90,F90*H90)</f>
        <v>0.0034737119051825</v>
      </c>
      <c r="BC90" s="0" t="n">
        <f aca="false">IF(ABS(BA90-BB90)&lt;0.0000001,1,0)</f>
        <v>1</v>
      </c>
      <c r="BO90" s="0" t="n">
        <f aca="false">1-MAX(F90,G90)</f>
        <v>9.99999982820299E-009</v>
      </c>
      <c r="BP90" s="0" t="n">
        <f aca="false">MIN(1-F90,1-G90)</f>
        <v>9.99999982820299E-009</v>
      </c>
      <c r="BQ90" s="0" t="n">
        <f aca="false">IF(ABS(BO90-BP90)&lt;0.0000001,1,0)</f>
        <v>1</v>
      </c>
      <c r="BR90" s="0" t="n">
        <f aca="false">1-MIN(F90,G90)</f>
        <v>0.0571428571428572</v>
      </c>
      <c r="BS90" s="0" t="n">
        <f aca="false">MAX(1-F90,1-G90)</f>
        <v>0.0571428571428572</v>
      </c>
      <c r="BT90" s="0" t="n">
        <f aca="false">IF(ABS(BR90-BS90)&lt;0.0000001,1,0)</f>
        <v>1</v>
      </c>
      <c r="BU90" s="0" t="n">
        <f aca="false">1-F90*G90</f>
        <v>0.0571428665714284</v>
      </c>
      <c r="BV90" s="0" t="n">
        <f aca="false">(1-F90)+(1-G90)-(1-F90)*(1-G90)</f>
        <v>0.0571428665714284</v>
      </c>
      <c r="BW90" s="0" t="n">
        <f aca="false">IF(ABS(BU90-BV90)&lt;0.0000001,1,0)</f>
        <v>1</v>
      </c>
      <c r="BX90" s="0" t="n">
        <f aca="false">1-(F90+G90-F90*G90)</f>
        <v>5.71428460105494E-010</v>
      </c>
      <c r="BY90" s="0" t="n">
        <f aca="false">(1-F90)*(1-G90)</f>
        <v>5.714285616116E-010</v>
      </c>
      <c r="BZ90" s="0" t="n">
        <f aca="false">IF(ABS(BX90-BY90)&lt;0.0000001,1,0)</f>
        <v>1</v>
      </c>
    </row>
    <row r="91" customFormat="false" ht="14.25" hidden="false" customHeight="false" outlineLevel="0" collapsed="false">
      <c r="A91" s="16" t="n">
        <v>8.8</v>
      </c>
      <c r="F91" s="4" t="n">
        <f aca="false">IF(AND((A90&gt;=$D$4),(A90&lt;=$D$5)),1,IF(AND((A90&gt;$D$3),(A90&lt;$D$4)),((A90-$D$3)/($D$4-$D$3)),IF(AND((A90&gt;$D$5),(A90&lt;$D$6)),((A90-$D$6)/($D$5-$D$6)),0)))</f>
        <v>0.957142857142857</v>
      </c>
      <c r="G91" s="4" t="n">
        <f aca="false">1/(1+ABS((A90-$D$22)/$D$20)^(2*$D$21))</f>
        <v>0.999999998998871</v>
      </c>
      <c r="H91" s="4" t="n">
        <f aca="false">1/(1+EXP(-$D$35*(A90-$D$36)))</f>
        <v>0.00548629889945039</v>
      </c>
      <c r="J91" s="12" t="n">
        <f aca="false">MIN(F91,MAX(G91,H91))</f>
        <v>0.957142857142857</v>
      </c>
      <c r="K91" s="12" t="n">
        <f aca="false">MAX(MIN(F91,G91),MIN(F91,H91))</f>
        <v>0.957142857142857</v>
      </c>
      <c r="L91" s="12" t="n">
        <f aca="false">IF(ABS(J91-K91)&lt;0.0000001,1,0)</f>
        <v>1</v>
      </c>
      <c r="M91" s="4" t="n">
        <f aca="false">MAX(F91,MIN(G91,H91))</f>
        <v>0.957142857142857</v>
      </c>
      <c r="N91" s="4" t="n">
        <f aca="false">MIN(MAX(F91,G91),MAX(F91,H91))</f>
        <v>0.957142857142857</v>
      </c>
      <c r="O91" s="4" t="n">
        <f aca="false">IF(ABS(M91-N91)&lt;0.0000001,1,0)</f>
        <v>1</v>
      </c>
      <c r="AA91" s="12" t="n">
        <f aca="false">F91+(G91*H91)-F91*(G91*H91)</f>
        <v>0.957377984238312</v>
      </c>
      <c r="AB91" s="12" t="n">
        <f aca="false">(F91+G91-F91*G91)*(F91+H91-F91*H91)</f>
        <v>0.957377984197471</v>
      </c>
      <c r="AC91" s="12" t="n">
        <f aca="false">IF(ABS(AA91-AB91)&lt;0.0000001,1,0)</f>
        <v>1</v>
      </c>
      <c r="AD91" s="12" t="n">
        <f aca="false">F91*(G91+H91-G91*H91)</f>
        <v>0.957142856189891</v>
      </c>
      <c r="AE91" s="12" t="n">
        <f aca="false">(F91*G91) + (F91*H91) - (F91*G91)*(F91*H91)</f>
        <v>0.957367906409826</v>
      </c>
      <c r="AF91" s="12" t="n">
        <f aca="false">IF(ABS(AD91-AE91)&lt;0.0000001,1,0)</f>
        <v>0</v>
      </c>
      <c r="AR91" s="0" t="n">
        <f aca="false">F91+(MAX(G91,H91))-F91*(MAX(G91,H91))</f>
        <v>0.999999999957094</v>
      </c>
      <c r="AS91" s="0" t="n">
        <f aca="false">MAX((F91+G91-F91*G91),(F91+H91-F91*H91))</f>
        <v>0.999999999957094</v>
      </c>
      <c r="AT91" s="0" t="n">
        <f aca="false">IF(ABS(AR91-AS91)&lt;0.0000001,1,0)</f>
        <v>1</v>
      </c>
      <c r="AU91" s="0" t="n">
        <f aca="false">F91+(MIN(G91,H91))-F91*(MIN(G91,H91))</f>
        <v>0.957377984238548</v>
      </c>
      <c r="AV91" s="0" t="n">
        <f aca="false">MIN((F91+G91-F91*G91),(F91+H91-F91*H91))</f>
        <v>0.957377984238548</v>
      </c>
      <c r="AW91" s="0" t="n">
        <f aca="false">IF(ABS(AU91-AV91)&lt;0.0000001,1,0)</f>
        <v>1</v>
      </c>
      <c r="AX91" s="0" t="n">
        <f aca="false">F91*(MAX(G91,H91))</f>
        <v>0.957142856184634</v>
      </c>
      <c r="AY91" s="0" t="n">
        <f aca="false">MAX(F91*G91,F91*H91)</f>
        <v>0.957142856184634</v>
      </c>
      <c r="AZ91" s="0" t="n">
        <f aca="false">IF(ABS(AX91-AY91)&lt;0.0000001,1,0)</f>
        <v>1</v>
      </c>
      <c r="BA91" s="0" t="n">
        <f aca="false">F91*(MIN(G91,H91))</f>
        <v>0.00525117180375966</v>
      </c>
      <c r="BB91" s="0" t="n">
        <f aca="false">MIN(F91*G91,F91*H91)</f>
        <v>0.00525117180375966</v>
      </c>
      <c r="BC91" s="0" t="n">
        <f aca="false">IF(ABS(BA91-BB91)&lt;0.0000001,1,0)</f>
        <v>1</v>
      </c>
      <c r="BO91" s="0" t="n">
        <f aca="false">1-MAX(F91,G91)</f>
        <v>1.00112917955641E-009</v>
      </c>
      <c r="BP91" s="0" t="n">
        <f aca="false">MIN(1-F91,1-G91)</f>
        <v>1.00112917955641E-009</v>
      </c>
      <c r="BQ91" s="0" t="n">
        <f aca="false">IF(ABS(BO91-BP91)&lt;0.0000001,1,0)</f>
        <v>1</v>
      </c>
      <c r="BR91" s="0" t="n">
        <f aca="false">1-MIN(F91,G91)</f>
        <v>0.0428571428571429</v>
      </c>
      <c r="BS91" s="0" t="n">
        <f aca="false">MAX(1-F91,1-G91)</f>
        <v>0.0428571428571429</v>
      </c>
      <c r="BT91" s="0" t="n">
        <f aca="false">IF(ABS(BR91-BS91)&lt;0.0000001,1,0)</f>
        <v>1</v>
      </c>
      <c r="BU91" s="0" t="n">
        <f aca="false">1-F91*G91</f>
        <v>0.0428571438153665</v>
      </c>
      <c r="BV91" s="0" t="n">
        <f aca="false">(1-F91)+(1-G91)-(1-F91)*(1-G91)</f>
        <v>0.0428571438153666</v>
      </c>
      <c r="BW91" s="0" t="n">
        <f aca="false">IF(ABS(BU91-BV91)&lt;0.0000001,1,0)</f>
        <v>1</v>
      </c>
      <c r="BX91" s="0" t="n">
        <f aca="false">1-(F91+G91-F91*G91)</f>
        <v>4.29055679873613E-011</v>
      </c>
      <c r="BY91" s="0" t="n">
        <f aca="false">(1-F91)*(1-G91)</f>
        <v>4.29055362667036E-011</v>
      </c>
      <c r="BZ91" s="0" t="n">
        <f aca="false">IF(ABS(BX91-BY91)&lt;0.0000001,1,0)</f>
        <v>1</v>
      </c>
    </row>
    <row r="92" customFormat="false" ht="14.25" hidden="false" customHeight="false" outlineLevel="0" collapsed="false">
      <c r="A92" s="16" t="n">
        <v>8.9</v>
      </c>
      <c r="F92" s="4" t="n">
        <f aca="false">IF(AND((A91&gt;=$D$4),(A91&lt;=$D$5)),1,IF(AND((A91&gt;$D$3),(A91&lt;$D$4)),((A91-$D$3)/($D$4-$D$3)),IF(AND((A91&gt;$D$5),(A91&lt;$D$6)),((A91-$D$6)/($D$5-$D$6)),0)))</f>
        <v>0.971428571428572</v>
      </c>
      <c r="G92" s="4" t="n">
        <f aca="false">1/(1+ABS((A91-$D$22)/$D$20)^(2*$D$21))</f>
        <v>0.999999999960938</v>
      </c>
      <c r="H92" s="4" t="n">
        <f aca="false">1/(1+EXP(-$D$35*(A91-$D$36)))</f>
        <v>0.00816257115315992</v>
      </c>
      <c r="J92" s="12" t="n">
        <f aca="false">MIN(F92,MAX(G92,H92))</f>
        <v>0.971428571428572</v>
      </c>
      <c r="K92" s="12" t="n">
        <f aca="false">MAX(MIN(F92,G92),MIN(F92,H92))</f>
        <v>0.971428571428572</v>
      </c>
      <c r="L92" s="12" t="n">
        <f aca="false">IF(ABS(J92-K92)&lt;0.0000001,1,0)</f>
        <v>1</v>
      </c>
      <c r="M92" s="4" t="n">
        <f aca="false">MAX(F92,MIN(G92,H92))</f>
        <v>0.971428571428572</v>
      </c>
      <c r="N92" s="4" t="n">
        <f aca="false">MIN(MAX(F92,G92),MAX(F92,H92))</f>
        <v>0.971428571428572</v>
      </c>
      <c r="O92" s="4" t="n">
        <f aca="false">IF(ABS(M92-N92)&lt;0.0000001,1,0)</f>
        <v>1</v>
      </c>
      <c r="AA92" s="12" t="n">
        <f aca="false">F92+(G92*H92)-F92*(G92*H92)</f>
        <v>0.971661787747224</v>
      </c>
      <c r="AB92" s="12" t="n">
        <f aca="false">(F92+G92-F92*G92)*(F92+H92-F92*H92)</f>
        <v>0.971661787746149</v>
      </c>
      <c r="AC92" s="12" t="n">
        <f aca="false">IF(ABS(AA92-AB92)&lt;0.0000001,1,0)</f>
        <v>1</v>
      </c>
      <c r="AD92" s="12" t="n">
        <f aca="false">F92*(G92+H92-G92*H92)</f>
        <v>0.971428571390935</v>
      </c>
      <c r="AE92" s="12" t="n">
        <f aca="false">(F92*G92) + (F92*H92) - (F92*G92)*(F92*H92)</f>
        <v>0.971655124386197</v>
      </c>
      <c r="AF92" s="12" t="n">
        <f aca="false">IF(ABS(AD92-AE92)&lt;0.0000001,1,0)</f>
        <v>0</v>
      </c>
      <c r="AR92" s="0" t="n">
        <f aca="false">F92+(MAX(G92,H92))-F92*(MAX(G92,H92))</f>
        <v>0.999999999998884</v>
      </c>
      <c r="AS92" s="0" t="n">
        <f aca="false">MAX((F92+G92-F92*G92),(F92+H92-F92*H92))</f>
        <v>0.999999999998884</v>
      </c>
      <c r="AT92" s="0" t="n">
        <f aca="false">IF(ABS(AR92-AS92)&lt;0.0000001,1,0)</f>
        <v>1</v>
      </c>
      <c r="AU92" s="0" t="n">
        <f aca="false">F92+(MIN(G92,H92))-F92*(MIN(G92,H92))</f>
        <v>0.971661787747233</v>
      </c>
      <c r="AV92" s="0" t="n">
        <f aca="false">MIN((F92+G92-F92*G92),(F92+H92-F92*H92))</f>
        <v>0.971661787747233</v>
      </c>
      <c r="AW92" s="0" t="n">
        <f aca="false">IF(ABS(AU92-AV92)&lt;0.0000001,1,0)</f>
        <v>1</v>
      </c>
      <c r="AX92" s="0" t="n">
        <f aca="false">F92*(MAX(G92,H92))</f>
        <v>0.971428571390625</v>
      </c>
      <c r="AY92" s="0" t="n">
        <f aca="false">MAX(F92*G92,F92*H92)</f>
        <v>0.971428571390625</v>
      </c>
      <c r="AZ92" s="0" t="n">
        <f aca="false">IF(ABS(AX92-AY92)&lt;0.0000001,1,0)</f>
        <v>1</v>
      </c>
      <c r="BA92" s="0" t="n">
        <f aca="false">F92*(MIN(G92,H92))</f>
        <v>0.00792935483449821</v>
      </c>
      <c r="BB92" s="0" t="n">
        <f aca="false">MIN(F92*G92,F92*H92)</f>
        <v>0.00792935483449821</v>
      </c>
      <c r="BC92" s="0" t="n">
        <f aca="false">IF(ABS(BA92-BB92)&lt;0.0000001,1,0)</f>
        <v>1</v>
      </c>
      <c r="BO92" s="0" t="n">
        <f aca="false">1-MAX(F92,G92)</f>
        <v>3.90625309876214E-011</v>
      </c>
      <c r="BP92" s="0" t="n">
        <f aca="false">MIN(1-F92,1-G92)</f>
        <v>3.90625309876214E-011</v>
      </c>
      <c r="BQ92" s="0" t="n">
        <f aca="false">IF(ABS(BO92-BP92)&lt;0.0000001,1,0)</f>
        <v>1</v>
      </c>
      <c r="BR92" s="0" t="n">
        <f aca="false">1-MIN(F92,G92)</f>
        <v>0.0285714285714285</v>
      </c>
      <c r="BS92" s="0" t="n">
        <f aca="false">MAX(1-F92,1-G92)</f>
        <v>0.0285714285714285</v>
      </c>
      <c r="BT92" s="0" t="n">
        <f aca="false">IF(ABS(BR92-BS92)&lt;0.0000001,1,0)</f>
        <v>1</v>
      </c>
      <c r="BU92" s="0" t="n">
        <f aca="false">1-F92*G92</f>
        <v>0.0285714286093749</v>
      </c>
      <c r="BV92" s="0" t="n">
        <f aca="false">(1-F92)+(1-G92)-(1-F92)*(1-G92)</f>
        <v>0.0285714286093749</v>
      </c>
      <c r="BW92" s="0" t="n">
        <f aca="false">IF(ABS(BU92-BV92)&lt;0.0000001,1,0)</f>
        <v>1</v>
      </c>
      <c r="BX92" s="0" t="n">
        <f aca="false">1-(F92+G92-F92*G92)</f>
        <v>1.11610720665567E-012</v>
      </c>
      <c r="BY92" s="0" t="n">
        <f aca="false">(1-F92)*(1-G92)</f>
        <v>1.11607231393203E-012</v>
      </c>
      <c r="BZ92" s="0" t="n">
        <f aca="false">IF(ABS(BX92-BY92)&lt;0.0000001,1,0)</f>
        <v>1</v>
      </c>
    </row>
    <row r="93" customFormat="false" ht="14.25" hidden="false" customHeight="false" outlineLevel="0" collapsed="false">
      <c r="A93" s="16" t="n">
        <v>9</v>
      </c>
      <c r="F93" s="4" t="n">
        <f aca="false">IF(AND((A92&gt;=$D$4),(A92&lt;=$D$5)),1,IF(AND((A92&gt;$D$3),(A92&lt;$D$4)),((A92-$D$3)/($D$4-$D$3)),IF(AND((A92&gt;$D$5),(A92&lt;$D$6)),((A92-$D$6)/($D$5-$D$6)),0)))</f>
        <v>0.985714285714286</v>
      </c>
      <c r="G93" s="4" t="n">
        <f aca="false">1/(1+ABS((A92-$D$22)/$D$20)^(2*$D$21))</f>
        <v>0.999999999999848</v>
      </c>
      <c r="H93" s="4" t="n">
        <f aca="false">1/(1+EXP(-$D$35*(A92-$D$36)))</f>
        <v>0.0121284349842743</v>
      </c>
      <c r="J93" s="12" t="n">
        <f aca="false">MIN(F93,MAX(G93,H93))</f>
        <v>0.985714285714286</v>
      </c>
      <c r="K93" s="12" t="n">
        <f aca="false">MAX(MIN(F93,G93),MIN(F93,H93))</f>
        <v>0.985714285714286</v>
      </c>
      <c r="L93" s="12" t="n">
        <f aca="false">IF(ABS(J93-K93)&lt;0.0000001,1,0)</f>
        <v>1</v>
      </c>
      <c r="M93" s="4" t="n">
        <f aca="false">MAX(F93,MIN(G93,H93))</f>
        <v>0.985714285714286</v>
      </c>
      <c r="N93" s="4" t="n">
        <f aca="false">MIN(MAX(F93,G93),MAX(F93,H93))</f>
        <v>0.985714285714286</v>
      </c>
      <c r="O93" s="4" t="n">
        <f aca="false">IF(ABS(M93-N93)&lt;0.0000001,1,0)</f>
        <v>1</v>
      </c>
      <c r="AA93" s="12" t="n">
        <f aca="false">F93+(G93*H93)-F93*(G93*H93)</f>
        <v>0.985887549071204</v>
      </c>
      <c r="AB93" s="12" t="n">
        <f aca="false">(F93+G93-F93*G93)*(F93+H93-F93*H93)</f>
        <v>0.985887549071202</v>
      </c>
      <c r="AC93" s="12" t="n">
        <f aca="false">IF(ABS(AA93-AB93)&lt;0.0000001,1,0)</f>
        <v>1</v>
      </c>
      <c r="AD93" s="12" t="n">
        <f aca="false">F93*(G93+H93-G93*H93)</f>
        <v>0.985714285714137</v>
      </c>
      <c r="AE93" s="12" t="n">
        <f aca="false">(F93*G93) + (F93*H93) - (F93*G93)*(F93*H93)</f>
        <v>0.985885073880242</v>
      </c>
      <c r="AF93" s="12" t="n">
        <f aca="false">IF(ABS(AD93-AE93)&lt;0.0000001,1,0)</f>
        <v>0</v>
      </c>
      <c r="AR93" s="0" t="n">
        <f aca="false">F93+(MAX(G93,H93))-F93*(MAX(G93,H93))</f>
        <v>0.999999999999998</v>
      </c>
      <c r="AS93" s="0" t="n">
        <f aca="false">MAX((F93+G93-F93*G93),(F93+H93-F93*H93))</f>
        <v>0.999999999999998</v>
      </c>
      <c r="AT93" s="0" t="n">
        <f aca="false">IF(ABS(AR93-AS93)&lt;0.0000001,1,0)</f>
        <v>1</v>
      </c>
      <c r="AU93" s="0" t="n">
        <f aca="false">F93+(MIN(G93,H93))-F93*(MIN(G93,H93))</f>
        <v>0.985887549071204</v>
      </c>
      <c r="AV93" s="0" t="n">
        <f aca="false">MIN((F93+G93-F93*G93),(F93+H93-F93*H93))</f>
        <v>0.985887549071204</v>
      </c>
      <c r="AW93" s="0" t="n">
        <f aca="false">IF(ABS(AU93-AV93)&lt;0.0000001,1,0)</f>
        <v>1</v>
      </c>
      <c r="AX93" s="0" t="n">
        <f aca="false">F93*(MAX(G93,H93))</f>
        <v>0.985714285714135</v>
      </c>
      <c r="AY93" s="0" t="n">
        <f aca="false">MAX(F93*G93,F93*H93)</f>
        <v>0.985714285714135</v>
      </c>
      <c r="AZ93" s="0" t="n">
        <f aca="false">IF(ABS(AX93-AY93)&lt;0.0000001,1,0)</f>
        <v>1</v>
      </c>
      <c r="BA93" s="0" t="n">
        <f aca="false">F93*(MIN(G93,H93))</f>
        <v>0.0119551716273561</v>
      </c>
      <c r="BB93" s="0" t="n">
        <f aca="false">MIN(F93*G93,F93*H93)</f>
        <v>0.0119551716273561</v>
      </c>
      <c r="BC93" s="0" t="n">
        <f aca="false">IF(ABS(BA93-BB93)&lt;0.0000001,1,0)</f>
        <v>1</v>
      </c>
      <c r="BO93" s="0" t="n">
        <f aca="false">1-MAX(F93,G93)</f>
        <v>1.52544643583497E-013</v>
      </c>
      <c r="BP93" s="0" t="n">
        <f aca="false">MIN(1-F93,1-G93)</f>
        <v>1.52544643583497E-013</v>
      </c>
      <c r="BQ93" s="0" t="n">
        <f aca="false">IF(ABS(BO93-BP93)&lt;0.0000001,1,0)</f>
        <v>1</v>
      </c>
      <c r="BR93" s="0" t="n">
        <f aca="false">1-MIN(F93,G93)</f>
        <v>0.0142857142857142</v>
      </c>
      <c r="BS93" s="0" t="n">
        <f aca="false">MAX(1-F93,1-G93)</f>
        <v>0.0142857142857142</v>
      </c>
      <c r="BT93" s="0" t="n">
        <f aca="false">IF(ABS(BR93-BS93)&lt;0.0000001,1,0)</f>
        <v>1</v>
      </c>
      <c r="BU93" s="0" t="n">
        <f aca="false">1-F93*G93</f>
        <v>0.0142857142858646</v>
      </c>
      <c r="BV93" s="0" t="n">
        <f aca="false">(1-F93)+(1-G93)-(1-F93)*(1-G93)</f>
        <v>0.0142857142858646</v>
      </c>
      <c r="BW93" s="0" t="n">
        <f aca="false">IF(ABS(BU93-BV93)&lt;0.0000001,1,0)</f>
        <v>1</v>
      </c>
      <c r="BX93" s="0" t="n">
        <f aca="false">1-(F93+G93-F93*G93)</f>
        <v>0</v>
      </c>
      <c r="BY93" s="0" t="n">
        <f aca="false">(1-F93)*(1-G93)</f>
        <v>2.17920919404994E-015</v>
      </c>
      <c r="BZ93" s="0" t="n">
        <f aca="false">IF(ABS(BX93-BY93)&lt;0.0000001,1,0)</f>
        <v>1</v>
      </c>
    </row>
    <row r="94" customFormat="false" ht="14.25" hidden="false" customHeight="false" outlineLevel="0" collapsed="false">
      <c r="A94" s="16" t="n">
        <v>9.1</v>
      </c>
      <c r="F94" s="4" t="n">
        <f aca="false">IF(AND((A93&gt;=$D$4),(A93&lt;=$D$5)),1,IF(AND((A93&gt;$D$3),(A93&lt;$D$4)),((A93-$D$3)/($D$4-$D$3)),IF(AND((A93&gt;$D$5),(A93&lt;$D$6)),((A93-$D$6)/($D$5-$D$6)),0)))</f>
        <v>1</v>
      </c>
      <c r="G94" s="4" t="n">
        <f aca="false">1/(1+ABS((A93-$D$22)/$D$20)^(2*$D$21))</f>
        <v>1</v>
      </c>
      <c r="H94" s="4" t="n">
        <f aca="false">1/(1+EXP(-$D$35*(A93-$D$36)))</f>
        <v>0.0179862099620916</v>
      </c>
      <c r="J94" s="12" t="n">
        <f aca="false">MIN(F94,MAX(G94,H94))</f>
        <v>1</v>
      </c>
      <c r="K94" s="12" t="n">
        <f aca="false">MAX(MIN(F94,G94),MIN(F94,H94))</f>
        <v>1</v>
      </c>
      <c r="L94" s="12" t="n">
        <f aca="false">IF(ABS(J94-K94)&lt;0.0000001,1,0)</f>
        <v>1</v>
      </c>
      <c r="M94" s="4" t="n">
        <f aca="false">MAX(F94,MIN(G94,H94))</f>
        <v>1</v>
      </c>
      <c r="N94" s="4" t="n">
        <f aca="false">MIN(MAX(F94,G94),MAX(F94,H94))</f>
        <v>1</v>
      </c>
      <c r="O94" s="4" t="n">
        <f aca="false">IF(ABS(M94-N94)&lt;0.0000001,1,0)</f>
        <v>1</v>
      </c>
      <c r="AA94" s="12" t="n">
        <f aca="false">F94+(G94*H94)-F94*(G94*H94)</f>
        <v>1</v>
      </c>
      <c r="AB94" s="12" t="n">
        <f aca="false">(F94+G94-F94*G94)*(F94+H94-F94*H94)</f>
        <v>1</v>
      </c>
      <c r="AC94" s="12" t="n">
        <f aca="false">IF(ABS(AA94-AB94)&lt;0.0000001,1,0)</f>
        <v>1</v>
      </c>
      <c r="AD94" s="12" t="n">
        <f aca="false">F94*(G94+H94-G94*H94)</f>
        <v>1</v>
      </c>
      <c r="AE94" s="12" t="n">
        <f aca="false">(F94*G94) + (F94*H94) - (F94*G94)*(F94*H94)</f>
        <v>1</v>
      </c>
      <c r="AF94" s="12" t="n">
        <f aca="false">IF(ABS(AD94-AE94)&lt;0.0000001,1,0)</f>
        <v>1</v>
      </c>
      <c r="AR94" s="0" t="n">
        <f aca="false">F94+(MAX(G94,H94))-F94*(MAX(G94,H94))</f>
        <v>1</v>
      </c>
      <c r="AS94" s="0" t="n">
        <f aca="false">MAX((F94+G94-F94*G94),(F94+H94-F94*H94))</f>
        <v>1</v>
      </c>
      <c r="AT94" s="0" t="n">
        <f aca="false">IF(ABS(AR94-AS94)&lt;0.0000001,1,0)</f>
        <v>1</v>
      </c>
      <c r="AU94" s="0" t="n">
        <f aca="false">F94+(MIN(G94,H94))-F94*(MIN(G94,H94))</f>
        <v>1</v>
      </c>
      <c r="AV94" s="0" t="n">
        <f aca="false">MIN((F94+G94-F94*G94),(F94+H94-F94*H94))</f>
        <v>1</v>
      </c>
      <c r="AW94" s="0" t="n">
        <f aca="false">IF(ABS(AU94-AV94)&lt;0.0000001,1,0)</f>
        <v>1</v>
      </c>
      <c r="AX94" s="0" t="n">
        <f aca="false">F94*(MAX(G94,H94))</f>
        <v>1</v>
      </c>
      <c r="AY94" s="0" t="n">
        <f aca="false">MAX(F94*G94,F94*H94)</f>
        <v>1</v>
      </c>
      <c r="AZ94" s="0" t="n">
        <f aca="false">IF(ABS(AX94-AY94)&lt;0.0000001,1,0)</f>
        <v>1</v>
      </c>
      <c r="BA94" s="0" t="n">
        <f aca="false">F94*(MIN(G94,H94))</f>
        <v>0.0179862099620916</v>
      </c>
      <c r="BB94" s="0" t="n">
        <f aca="false">MIN(F94*G94,F94*H94)</f>
        <v>0.0179862099620916</v>
      </c>
      <c r="BC94" s="0" t="n">
        <f aca="false">IF(ABS(BA94-BB94)&lt;0.0000001,1,0)</f>
        <v>1</v>
      </c>
      <c r="BO94" s="0" t="n">
        <f aca="false">1-MAX(F94,G94)</f>
        <v>0</v>
      </c>
      <c r="BP94" s="0" t="n">
        <f aca="false">MIN(1-F94,1-G94)</f>
        <v>0</v>
      </c>
      <c r="BQ94" s="0" t="n">
        <f aca="false">IF(ABS(BO94-BP94)&lt;0.0000001,1,0)</f>
        <v>1</v>
      </c>
      <c r="BR94" s="0" t="n">
        <f aca="false">1-MIN(F94,G94)</f>
        <v>0</v>
      </c>
      <c r="BS94" s="0" t="n">
        <f aca="false">MAX(1-F94,1-G94)</f>
        <v>0</v>
      </c>
      <c r="BT94" s="0" t="n">
        <f aca="false">IF(ABS(BR94-BS94)&lt;0.0000001,1,0)</f>
        <v>1</v>
      </c>
      <c r="BU94" s="0" t="n">
        <f aca="false">1-F94*G94</f>
        <v>0</v>
      </c>
      <c r="BV94" s="0" t="n">
        <f aca="false">(1-F94)+(1-G94)-(1-F94)*(1-G94)</f>
        <v>0</v>
      </c>
      <c r="BW94" s="0" t="n">
        <f aca="false">IF(ABS(BU94-BV94)&lt;0.0000001,1,0)</f>
        <v>1</v>
      </c>
      <c r="BX94" s="0" t="n">
        <f aca="false">1-(F94+G94-F94*G94)</f>
        <v>0</v>
      </c>
      <c r="BY94" s="0" t="n">
        <f aca="false">(1-F94)*(1-G94)</f>
        <v>0</v>
      </c>
      <c r="BZ94" s="0" t="n">
        <f aca="false">IF(ABS(BX94-BY94)&lt;0.0000001,1,0)</f>
        <v>1</v>
      </c>
    </row>
    <row r="95" customFormat="false" ht="14.25" hidden="false" customHeight="false" outlineLevel="0" collapsed="false">
      <c r="A95" s="16" t="n">
        <v>9.2</v>
      </c>
      <c r="F95" s="4" t="n">
        <f aca="false">IF(AND((A94&gt;=$D$4),(A94&lt;=$D$5)),1,IF(AND((A94&gt;$D$3),(A94&lt;$D$4)),((A94-$D$3)/($D$4-$D$3)),IF(AND((A94&gt;$D$5),(A94&lt;$D$6)),((A94-$D$6)/($D$5-$D$6)),0)))</f>
        <v>1</v>
      </c>
      <c r="G95" s="4" t="n">
        <f aca="false">1/(1+ABS((A94-$D$22)/$D$20)^(2*$D$21))</f>
        <v>0.999999999999848</v>
      </c>
      <c r="H95" s="4" t="n">
        <f aca="false">1/(1+EXP(-$D$35*(A94-$D$36)))</f>
        <v>0.0265969935768658</v>
      </c>
      <c r="J95" s="12" t="n">
        <f aca="false">MIN(F95,MAX(G95,H95))</f>
        <v>0.999999999999848</v>
      </c>
      <c r="K95" s="12" t="n">
        <f aca="false">MAX(MIN(F95,G95),MIN(F95,H95))</f>
        <v>0.999999999999848</v>
      </c>
      <c r="L95" s="12" t="n">
        <f aca="false">IF(ABS(J95-K95)&lt;0.0000001,1,0)</f>
        <v>1</v>
      </c>
      <c r="M95" s="4" t="n">
        <f aca="false">MAX(F95,MIN(G95,H95))</f>
        <v>1</v>
      </c>
      <c r="N95" s="4" t="n">
        <f aca="false">MIN(MAX(F95,G95),MAX(F95,H95))</f>
        <v>1</v>
      </c>
      <c r="O95" s="4" t="n">
        <f aca="false">IF(ABS(M95-N95)&lt;0.0000001,1,0)</f>
        <v>1</v>
      </c>
      <c r="AA95" s="12" t="n">
        <f aca="false">F95+(G95*H95)-F95*(G95*H95)</f>
        <v>1</v>
      </c>
      <c r="AB95" s="12" t="n">
        <f aca="false">(F95+G95-F95*G95)*(F95+H95-F95*H95)</f>
        <v>1</v>
      </c>
      <c r="AC95" s="12" t="n">
        <f aca="false">IF(ABS(AA95-AB95)&lt;0.0000001,1,0)</f>
        <v>1</v>
      </c>
      <c r="AD95" s="12" t="n">
        <f aca="false">F95*(G95+H95-G95*H95)</f>
        <v>0.999999999999852</v>
      </c>
      <c r="AE95" s="12" t="n">
        <f aca="false">(F95*G95) + (F95*H95) - (F95*G95)*(F95*H95)</f>
        <v>0.999999999999852</v>
      </c>
      <c r="AF95" s="12" t="n">
        <f aca="false">IF(ABS(AD95-AE95)&lt;0.0000001,1,0)</f>
        <v>1</v>
      </c>
      <c r="AR95" s="0" t="n">
        <f aca="false">F95+(MAX(G95,H95))-F95*(MAX(G95,H95))</f>
        <v>1</v>
      </c>
      <c r="AS95" s="0" t="n">
        <f aca="false">MAX((F95+G95-F95*G95),(F95+H95-F95*H95))</f>
        <v>1</v>
      </c>
      <c r="AT95" s="0" t="n">
        <f aca="false">IF(ABS(AR95-AS95)&lt;0.0000001,1,0)</f>
        <v>1</v>
      </c>
      <c r="AU95" s="0" t="n">
        <f aca="false">F95+(MIN(G95,H95))-F95*(MIN(G95,H95))</f>
        <v>1</v>
      </c>
      <c r="AV95" s="0" t="n">
        <f aca="false">MIN((F95+G95-F95*G95),(F95+H95-F95*H95))</f>
        <v>1</v>
      </c>
      <c r="AW95" s="0" t="n">
        <f aca="false">IF(ABS(AU95-AV95)&lt;0.0000001,1,0)</f>
        <v>1</v>
      </c>
      <c r="AX95" s="0" t="n">
        <f aca="false">F95*(MAX(G95,H95))</f>
        <v>0.999999999999848</v>
      </c>
      <c r="AY95" s="0" t="n">
        <f aca="false">MAX(F95*G95,F95*H95)</f>
        <v>0.999999999999848</v>
      </c>
      <c r="AZ95" s="0" t="n">
        <f aca="false">IF(ABS(AX95-AY95)&lt;0.0000001,1,0)</f>
        <v>1</v>
      </c>
      <c r="BA95" s="0" t="n">
        <f aca="false">F95*(MIN(G95,H95))</f>
        <v>0.0265969935768658</v>
      </c>
      <c r="BB95" s="0" t="n">
        <f aca="false">MIN(F95*G95,F95*H95)</f>
        <v>0.0265969935768658</v>
      </c>
      <c r="BC95" s="0" t="n">
        <f aca="false">IF(ABS(BA95-BB95)&lt;0.0000001,1,0)</f>
        <v>1</v>
      </c>
      <c r="BO95" s="0" t="n">
        <f aca="false">1-MAX(F95,G95)</f>
        <v>0</v>
      </c>
      <c r="BP95" s="0" t="n">
        <f aca="false">MIN(1-F95,1-G95)</f>
        <v>0</v>
      </c>
      <c r="BQ95" s="0" t="n">
        <f aca="false">IF(ABS(BO95-BP95)&lt;0.0000001,1,0)</f>
        <v>1</v>
      </c>
      <c r="BR95" s="0" t="n">
        <f aca="false">1-MIN(F95,G95)</f>
        <v>1.52544643583497E-013</v>
      </c>
      <c r="BS95" s="0" t="n">
        <f aca="false">MAX(1-F95,1-G95)</f>
        <v>1.52544643583497E-013</v>
      </c>
      <c r="BT95" s="0" t="n">
        <f aca="false">IF(ABS(BR95-BS95)&lt;0.0000001,1,0)</f>
        <v>1</v>
      </c>
      <c r="BU95" s="0" t="n">
        <f aca="false">1-F95*G95</f>
        <v>1.52544643583497E-013</v>
      </c>
      <c r="BV95" s="0" t="n">
        <f aca="false">(1-F95)+(1-G95)-(1-F95)*(1-G95)</f>
        <v>1.52544643583497E-013</v>
      </c>
      <c r="BW95" s="0" t="n">
        <f aca="false">IF(ABS(BU95-BV95)&lt;0.0000001,1,0)</f>
        <v>1</v>
      </c>
      <c r="BX95" s="0" t="n">
        <f aca="false">1-(F95+G95-F95*G95)</f>
        <v>0</v>
      </c>
      <c r="BY95" s="0" t="n">
        <f aca="false">(1-F95)*(1-G95)</f>
        <v>0</v>
      </c>
      <c r="BZ95" s="0" t="n">
        <f aca="false">IF(ABS(BX95-BY95)&lt;0.0000001,1,0)</f>
        <v>1</v>
      </c>
    </row>
    <row r="96" customFormat="false" ht="14.25" hidden="false" customHeight="false" outlineLevel="0" collapsed="false">
      <c r="A96" s="16" t="n">
        <v>9.3</v>
      </c>
      <c r="F96" s="4" t="n">
        <f aca="false">IF(AND((A95&gt;=$D$4),(A95&lt;=$D$5)),1,IF(AND((A95&gt;$D$3),(A95&lt;$D$4)),((A95-$D$3)/($D$4-$D$3)),IF(AND((A95&gt;$D$5),(A95&lt;$D$6)),((A95-$D$6)/($D$5-$D$6)),0)))</f>
        <v>1</v>
      </c>
      <c r="G96" s="4" t="n">
        <f aca="false">1/(1+ABS((A95-$D$22)/$D$20)^(2*$D$21))</f>
        <v>0.999999999960938</v>
      </c>
      <c r="H96" s="4" t="n">
        <f aca="false">1/(1+EXP(-$D$35*(A95-$D$36)))</f>
        <v>0.0391657227967643</v>
      </c>
      <c r="J96" s="12" t="n">
        <f aca="false">MIN(F96,MAX(G96,H96))</f>
        <v>0.999999999960938</v>
      </c>
      <c r="K96" s="12" t="n">
        <f aca="false">MAX(MIN(F96,G96),MIN(F96,H96))</f>
        <v>0.999999999960938</v>
      </c>
      <c r="L96" s="12" t="n">
        <f aca="false">IF(ABS(J96-K96)&lt;0.0000001,1,0)</f>
        <v>1</v>
      </c>
      <c r="M96" s="4" t="n">
        <f aca="false">MAX(F96,MIN(G96,H96))</f>
        <v>1</v>
      </c>
      <c r="N96" s="4" t="n">
        <f aca="false">MIN(MAX(F96,G96),MAX(F96,H96))</f>
        <v>1</v>
      </c>
      <c r="O96" s="4" t="n">
        <f aca="false">IF(ABS(M96-N96)&lt;0.0000001,1,0)</f>
        <v>1</v>
      </c>
      <c r="AA96" s="12" t="n">
        <f aca="false">F96+(G96*H96)-F96*(G96*H96)</f>
        <v>1</v>
      </c>
      <c r="AB96" s="12" t="n">
        <f aca="false">(F96+G96-F96*G96)*(F96+H96-F96*H96)</f>
        <v>1</v>
      </c>
      <c r="AC96" s="12" t="n">
        <f aca="false">IF(ABS(AA96-AB96)&lt;0.0000001,1,0)</f>
        <v>1</v>
      </c>
      <c r="AD96" s="12" t="n">
        <f aca="false">F96*(G96+H96-G96*H96)</f>
        <v>0.999999999962468</v>
      </c>
      <c r="AE96" s="12" t="n">
        <f aca="false">(F96*G96) + (F96*H96) - (F96*G96)*(F96*H96)</f>
        <v>0.999999999962468</v>
      </c>
      <c r="AF96" s="12" t="n">
        <f aca="false">IF(ABS(AD96-AE96)&lt;0.0000001,1,0)</f>
        <v>1</v>
      </c>
      <c r="AR96" s="0" t="n">
        <f aca="false">F96+(MAX(G96,H96))-F96*(MAX(G96,H96))</f>
        <v>1</v>
      </c>
      <c r="AS96" s="0" t="n">
        <f aca="false">MAX((F96+G96-F96*G96),(F96+H96-F96*H96))</f>
        <v>1</v>
      </c>
      <c r="AT96" s="0" t="n">
        <f aca="false">IF(ABS(AR96-AS96)&lt;0.0000001,1,0)</f>
        <v>1</v>
      </c>
      <c r="AU96" s="0" t="n">
        <f aca="false">F96+(MIN(G96,H96))-F96*(MIN(G96,H96))</f>
        <v>1</v>
      </c>
      <c r="AV96" s="0" t="n">
        <f aca="false">MIN((F96+G96-F96*G96),(F96+H96-F96*H96))</f>
        <v>1</v>
      </c>
      <c r="AW96" s="0" t="n">
        <f aca="false">IF(ABS(AU96-AV96)&lt;0.0000001,1,0)</f>
        <v>1</v>
      </c>
      <c r="AX96" s="0" t="n">
        <f aca="false">F96*(MAX(G96,H96))</f>
        <v>0.999999999960938</v>
      </c>
      <c r="AY96" s="0" t="n">
        <f aca="false">MAX(F96*G96,F96*H96)</f>
        <v>0.999999999960938</v>
      </c>
      <c r="AZ96" s="0" t="n">
        <f aca="false">IF(ABS(AX96-AY96)&lt;0.0000001,1,0)</f>
        <v>1</v>
      </c>
      <c r="BA96" s="0" t="n">
        <f aca="false">F96*(MIN(G96,H96))</f>
        <v>0.0391657227967643</v>
      </c>
      <c r="BB96" s="0" t="n">
        <f aca="false">MIN(F96*G96,F96*H96)</f>
        <v>0.0391657227967643</v>
      </c>
      <c r="BC96" s="0" t="n">
        <f aca="false">IF(ABS(BA96-BB96)&lt;0.0000001,1,0)</f>
        <v>1</v>
      </c>
      <c r="BO96" s="0" t="n">
        <f aca="false">1-MAX(F96,G96)</f>
        <v>0</v>
      </c>
      <c r="BP96" s="0" t="n">
        <f aca="false">MIN(1-F96,1-G96)</f>
        <v>0</v>
      </c>
      <c r="BQ96" s="0" t="n">
        <f aca="false">IF(ABS(BO96-BP96)&lt;0.0000001,1,0)</f>
        <v>1</v>
      </c>
      <c r="BR96" s="0" t="n">
        <f aca="false">1-MIN(F96,G96)</f>
        <v>3.90625309876214E-011</v>
      </c>
      <c r="BS96" s="0" t="n">
        <f aca="false">MAX(1-F96,1-G96)</f>
        <v>3.90625309876214E-011</v>
      </c>
      <c r="BT96" s="0" t="n">
        <f aca="false">IF(ABS(BR96-BS96)&lt;0.0000001,1,0)</f>
        <v>1</v>
      </c>
      <c r="BU96" s="0" t="n">
        <f aca="false">1-F96*G96</f>
        <v>3.90625309876214E-011</v>
      </c>
      <c r="BV96" s="0" t="n">
        <f aca="false">(1-F96)+(1-G96)-(1-F96)*(1-G96)</f>
        <v>3.90625309876214E-011</v>
      </c>
      <c r="BW96" s="0" t="n">
        <f aca="false">IF(ABS(BU96-BV96)&lt;0.0000001,1,0)</f>
        <v>1</v>
      </c>
      <c r="BX96" s="0" t="n">
        <f aca="false">1-(F96+G96-F96*G96)</f>
        <v>0</v>
      </c>
      <c r="BY96" s="0" t="n">
        <f aca="false">(1-F96)*(1-G96)</f>
        <v>0</v>
      </c>
      <c r="BZ96" s="0" t="n">
        <f aca="false">IF(ABS(BX96-BY96)&lt;0.0000001,1,0)</f>
        <v>1</v>
      </c>
    </row>
    <row r="97" customFormat="false" ht="14.25" hidden="false" customHeight="false" outlineLevel="0" collapsed="false">
      <c r="A97" s="16" t="n">
        <v>9.4</v>
      </c>
      <c r="F97" s="4" t="n">
        <f aca="false">IF(AND((A96&gt;=$D$4),(A96&lt;=$D$5)),1,IF(AND((A96&gt;$D$3),(A96&lt;$D$4)),((A96-$D$3)/($D$4-$D$3)),IF(AND((A96&gt;$D$5),(A96&lt;$D$6)),((A96-$D$6)/($D$5-$D$6)),0)))</f>
        <v>1</v>
      </c>
      <c r="G97" s="4" t="n">
        <f aca="false">1/(1+ABS((A96-$D$22)/$D$20)^(2*$D$21))</f>
        <v>0.999999998998871</v>
      </c>
      <c r="H97" s="4" t="n">
        <f aca="false">1/(1+EXP(-$D$35*(A96-$D$36)))</f>
        <v>0.0573241758988689</v>
      </c>
      <c r="J97" s="12" t="n">
        <f aca="false">MIN(F97,MAX(G97,H97))</f>
        <v>0.999999998998871</v>
      </c>
      <c r="K97" s="12" t="n">
        <f aca="false">MAX(MIN(F97,G97),MIN(F97,H97))</f>
        <v>0.999999998998871</v>
      </c>
      <c r="L97" s="12" t="n">
        <f aca="false">IF(ABS(J97-K97)&lt;0.0000001,1,0)</f>
        <v>1</v>
      </c>
      <c r="M97" s="4" t="n">
        <f aca="false">MAX(F97,MIN(G97,H97))</f>
        <v>1</v>
      </c>
      <c r="N97" s="4" t="n">
        <f aca="false">MIN(MAX(F97,G97),MAX(F97,H97))</f>
        <v>1</v>
      </c>
      <c r="O97" s="4" t="n">
        <f aca="false">IF(ABS(M97-N97)&lt;0.0000001,1,0)</f>
        <v>1</v>
      </c>
      <c r="AA97" s="12" t="n">
        <f aca="false">F97+(G97*H97)-F97*(G97*H97)</f>
        <v>1</v>
      </c>
      <c r="AB97" s="12" t="n">
        <f aca="false">(F97+G97-F97*G97)*(F97+H97-F97*H97)</f>
        <v>1</v>
      </c>
      <c r="AC97" s="12" t="n">
        <f aca="false">IF(ABS(AA97-AB97)&lt;0.0000001,1,0)</f>
        <v>1</v>
      </c>
      <c r="AD97" s="12" t="n">
        <f aca="false">F97*(G97+H97-G97*H97)</f>
        <v>0.99999999905626</v>
      </c>
      <c r="AE97" s="12" t="n">
        <f aca="false">(F97*G97) + (F97*H97) - (F97*G97)*(F97*H97)</f>
        <v>0.99999999905626</v>
      </c>
      <c r="AF97" s="12" t="n">
        <f aca="false">IF(ABS(AD97-AE97)&lt;0.0000001,1,0)</f>
        <v>1</v>
      </c>
      <c r="AR97" s="0" t="n">
        <f aca="false">F97+(MAX(G97,H97))-F97*(MAX(G97,H97))</f>
        <v>1</v>
      </c>
      <c r="AS97" s="0" t="n">
        <f aca="false">MAX((F97+G97-F97*G97),(F97+H97-F97*H97))</f>
        <v>1</v>
      </c>
      <c r="AT97" s="0" t="n">
        <f aca="false">IF(ABS(AR97-AS97)&lt;0.0000001,1,0)</f>
        <v>1</v>
      </c>
      <c r="AU97" s="0" t="n">
        <f aca="false">F97+(MIN(G97,H97))-F97*(MIN(G97,H97))</f>
        <v>1</v>
      </c>
      <c r="AV97" s="0" t="n">
        <f aca="false">MIN((F97+G97-F97*G97),(F97+H97-F97*H97))</f>
        <v>1</v>
      </c>
      <c r="AW97" s="0" t="n">
        <f aca="false">IF(ABS(AU97-AV97)&lt;0.0000001,1,0)</f>
        <v>1</v>
      </c>
      <c r="AX97" s="0" t="n">
        <f aca="false">F97*(MAX(G97,H97))</f>
        <v>0.999999998998871</v>
      </c>
      <c r="AY97" s="0" t="n">
        <f aca="false">MAX(F97*G97,F97*H97)</f>
        <v>0.999999998998871</v>
      </c>
      <c r="AZ97" s="0" t="n">
        <f aca="false">IF(ABS(AX97-AY97)&lt;0.0000001,1,0)</f>
        <v>1</v>
      </c>
      <c r="BA97" s="0" t="n">
        <f aca="false">F97*(MIN(G97,H97))</f>
        <v>0.0573241758988689</v>
      </c>
      <c r="BB97" s="0" t="n">
        <f aca="false">MIN(F97*G97,F97*H97)</f>
        <v>0.0573241758988689</v>
      </c>
      <c r="BC97" s="0" t="n">
        <f aca="false">IF(ABS(BA97-BB97)&lt;0.0000001,1,0)</f>
        <v>1</v>
      </c>
      <c r="BO97" s="0" t="n">
        <f aca="false">1-MAX(F97,G97)</f>
        <v>0</v>
      </c>
      <c r="BP97" s="0" t="n">
        <f aca="false">MIN(1-F97,1-G97)</f>
        <v>0</v>
      </c>
      <c r="BQ97" s="0" t="n">
        <f aca="false">IF(ABS(BO97-BP97)&lt;0.0000001,1,0)</f>
        <v>1</v>
      </c>
      <c r="BR97" s="0" t="n">
        <f aca="false">1-MIN(F97,G97)</f>
        <v>1.00112917955641E-009</v>
      </c>
      <c r="BS97" s="0" t="n">
        <f aca="false">MAX(1-F97,1-G97)</f>
        <v>1.00112917955641E-009</v>
      </c>
      <c r="BT97" s="0" t="n">
        <f aca="false">IF(ABS(BR97-BS97)&lt;0.0000001,1,0)</f>
        <v>1</v>
      </c>
      <c r="BU97" s="0" t="n">
        <f aca="false">1-F97*G97</f>
        <v>1.00112917955641E-009</v>
      </c>
      <c r="BV97" s="0" t="n">
        <f aca="false">(1-F97)+(1-G97)-(1-F97)*(1-G97)</f>
        <v>1.00112917955641E-009</v>
      </c>
      <c r="BW97" s="0" t="n">
        <f aca="false">IF(ABS(BU97-BV97)&lt;0.0000001,1,0)</f>
        <v>1</v>
      </c>
      <c r="BX97" s="0" t="n">
        <f aca="false">1-(F97+G97-F97*G97)</f>
        <v>0</v>
      </c>
      <c r="BY97" s="0" t="n">
        <f aca="false">(1-F97)*(1-G97)</f>
        <v>0</v>
      </c>
      <c r="BZ97" s="0" t="n">
        <f aca="false">IF(ABS(BX97-BY97)&lt;0.0000001,1,0)</f>
        <v>1</v>
      </c>
    </row>
    <row r="98" customFormat="false" ht="14.25" hidden="false" customHeight="false" outlineLevel="0" collapsed="false">
      <c r="A98" s="16" t="n">
        <v>9.5</v>
      </c>
      <c r="F98" s="4" t="n">
        <f aca="false">IF(AND((A97&gt;=$D$4),(A97&lt;=$D$5)),1,IF(AND((A97&gt;$D$3),(A97&lt;$D$4)),((A97-$D$3)/($D$4-$D$3)),IF(AND((A97&gt;$D$5),(A97&lt;$D$6)),((A97-$D$6)/($D$5-$D$6)),0)))</f>
        <v>1</v>
      </c>
      <c r="G98" s="4" t="n">
        <f aca="false">1/(1+ABS((A97-$D$22)/$D$20)^(2*$D$21))</f>
        <v>0.99999999</v>
      </c>
      <c r="H98" s="4" t="n">
        <f aca="false">1/(1+EXP(-$D$35*(A97-$D$36)))</f>
        <v>0.0831726964939225</v>
      </c>
      <c r="J98" s="12" t="n">
        <f aca="false">MIN(F98,MAX(G98,H98))</f>
        <v>0.99999999</v>
      </c>
      <c r="K98" s="12" t="n">
        <f aca="false">MAX(MIN(F98,G98),MIN(F98,H98))</f>
        <v>0.99999999</v>
      </c>
      <c r="L98" s="12" t="n">
        <f aca="false">IF(ABS(J98-K98)&lt;0.0000001,1,0)</f>
        <v>1</v>
      </c>
      <c r="M98" s="4" t="n">
        <f aca="false">MAX(F98,MIN(G98,H98))</f>
        <v>1</v>
      </c>
      <c r="N98" s="4" t="n">
        <f aca="false">MIN(MAX(F98,G98),MAX(F98,H98))</f>
        <v>1</v>
      </c>
      <c r="O98" s="4" t="n">
        <f aca="false">IF(ABS(M98-N98)&lt;0.0000001,1,0)</f>
        <v>1</v>
      </c>
      <c r="AA98" s="12" t="n">
        <f aca="false">F98+(G98*H98)-F98*(G98*H98)</f>
        <v>1</v>
      </c>
      <c r="AB98" s="12" t="n">
        <f aca="false">(F98+G98-F98*G98)*(F98+H98-F98*H98)</f>
        <v>1</v>
      </c>
      <c r="AC98" s="12" t="n">
        <f aca="false">IF(ABS(AA98-AB98)&lt;0.0000001,1,0)</f>
        <v>1</v>
      </c>
      <c r="AD98" s="12" t="n">
        <f aca="false">F98*(G98+H98-G98*H98)</f>
        <v>0.999999990831727</v>
      </c>
      <c r="AE98" s="12" t="n">
        <f aca="false">(F98*G98) + (F98*H98) - (F98*G98)*(F98*H98)</f>
        <v>0.999999990831727</v>
      </c>
      <c r="AF98" s="12" t="n">
        <f aca="false">IF(ABS(AD98-AE98)&lt;0.0000001,1,0)</f>
        <v>1</v>
      </c>
      <c r="AR98" s="0" t="n">
        <f aca="false">F98+(MAX(G98,H98))-F98*(MAX(G98,H98))</f>
        <v>1</v>
      </c>
      <c r="AS98" s="0" t="n">
        <f aca="false">MAX((F98+G98-F98*G98),(F98+H98-F98*H98))</f>
        <v>1</v>
      </c>
      <c r="AT98" s="0" t="n">
        <f aca="false">IF(ABS(AR98-AS98)&lt;0.0000001,1,0)</f>
        <v>1</v>
      </c>
      <c r="AU98" s="0" t="n">
        <f aca="false">F98+(MIN(G98,H98))-F98*(MIN(G98,H98))</f>
        <v>1</v>
      </c>
      <c r="AV98" s="0" t="n">
        <f aca="false">MIN((F98+G98-F98*G98),(F98+H98-F98*H98))</f>
        <v>1</v>
      </c>
      <c r="AW98" s="0" t="n">
        <f aca="false">IF(ABS(AU98-AV98)&lt;0.0000001,1,0)</f>
        <v>1</v>
      </c>
      <c r="AX98" s="0" t="n">
        <f aca="false">F98*(MAX(G98,H98))</f>
        <v>0.99999999</v>
      </c>
      <c r="AY98" s="0" t="n">
        <f aca="false">MAX(F98*G98,F98*H98)</f>
        <v>0.99999999</v>
      </c>
      <c r="AZ98" s="0" t="n">
        <f aca="false">IF(ABS(AX98-AY98)&lt;0.0000001,1,0)</f>
        <v>1</v>
      </c>
      <c r="BA98" s="0" t="n">
        <f aca="false">F98*(MIN(G98,H98))</f>
        <v>0.0831726964939225</v>
      </c>
      <c r="BB98" s="0" t="n">
        <f aca="false">MIN(F98*G98,F98*H98)</f>
        <v>0.0831726964939225</v>
      </c>
      <c r="BC98" s="0" t="n">
        <f aca="false">IF(ABS(BA98-BB98)&lt;0.0000001,1,0)</f>
        <v>1</v>
      </c>
      <c r="BO98" s="0" t="n">
        <f aca="false">1-MAX(F98,G98)</f>
        <v>0</v>
      </c>
      <c r="BP98" s="0" t="n">
        <f aca="false">MIN(1-F98,1-G98)</f>
        <v>0</v>
      </c>
      <c r="BQ98" s="0" t="n">
        <f aca="false">IF(ABS(BO98-BP98)&lt;0.0000001,1,0)</f>
        <v>1</v>
      </c>
      <c r="BR98" s="0" t="n">
        <f aca="false">1-MIN(F98,G98)</f>
        <v>9.99999982820299E-009</v>
      </c>
      <c r="BS98" s="0" t="n">
        <f aca="false">MAX(1-F98,1-G98)</f>
        <v>9.99999982820299E-009</v>
      </c>
      <c r="BT98" s="0" t="n">
        <f aca="false">IF(ABS(BR98-BS98)&lt;0.0000001,1,0)</f>
        <v>1</v>
      </c>
      <c r="BU98" s="0" t="n">
        <f aca="false">1-F98*G98</f>
        <v>9.99999982820299E-009</v>
      </c>
      <c r="BV98" s="0" t="n">
        <f aca="false">(1-F98)+(1-G98)-(1-F98)*(1-G98)</f>
        <v>9.99999982820299E-009</v>
      </c>
      <c r="BW98" s="0" t="n">
        <f aca="false">IF(ABS(BU98-BV98)&lt;0.0000001,1,0)</f>
        <v>1</v>
      </c>
      <c r="BX98" s="0" t="n">
        <f aca="false">1-(F98+G98-F98*G98)</f>
        <v>0</v>
      </c>
      <c r="BY98" s="0" t="n">
        <f aca="false">(1-F98)*(1-G98)</f>
        <v>0</v>
      </c>
      <c r="BZ98" s="0" t="n">
        <f aca="false">IF(ABS(BX98-BY98)&lt;0.0000001,1,0)</f>
        <v>1</v>
      </c>
    </row>
    <row r="99" customFormat="false" ht="14.25" hidden="false" customHeight="false" outlineLevel="0" collapsed="false">
      <c r="A99" s="16" t="n">
        <v>9.6</v>
      </c>
      <c r="F99" s="4" t="n">
        <f aca="false">IF(AND((A98&gt;=$D$4),(A98&lt;=$D$5)),1,IF(AND((A98&gt;$D$3),(A98&lt;$D$4)),((A98-$D$3)/($D$4-$D$3)),IF(AND((A98&gt;$D$5),(A98&lt;$D$6)),((A98-$D$6)/($D$5-$D$6)),0)))</f>
        <v>1</v>
      </c>
      <c r="G99" s="4" t="n">
        <f aca="false">1/(1+ABS((A98-$D$22)/$D$20)^(2*$D$21))</f>
        <v>0.999999940395359</v>
      </c>
      <c r="H99" s="4" t="n">
        <f aca="false">1/(1+EXP(-$D$35*(A98-$D$36)))</f>
        <v>0.119202922022118</v>
      </c>
      <c r="J99" s="12" t="n">
        <f aca="false">MIN(F99,MAX(G99,H99))</f>
        <v>0.999999940395359</v>
      </c>
      <c r="K99" s="12" t="n">
        <f aca="false">MAX(MIN(F99,G99),MIN(F99,H99))</f>
        <v>0.999999940395359</v>
      </c>
      <c r="L99" s="12" t="n">
        <f aca="false">IF(ABS(J99-K99)&lt;0.0000001,1,0)</f>
        <v>1</v>
      </c>
      <c r="M99" s="4" t="n">
        <f aca="false">MAX(F99,MIN(G99,H99))</f>
        <v>1</v>
      </c>
      <c r="N99" s="4" t="n">
        <f aca="false">MIN(MAX(F99,G99),MAX(F99,H99))</f>
        <v>1</v>
      </c>
      <c r="O99" s="4" t="n">
        <f aca="false">IF(ABS(M99-N99)&lt;0.0000001,1,0)</f>
        <v>1</v>
      </c>
      <c r="AA99" s="12" t="n">
        <f aca="false">F99+(G99*H99)-F99*(G99*H99)</f>
        <v>1</v>
      </c>
      <c r="AB99" s="12" t="n">
        <f aca="false">(F99+G99-F99*G99)*(F99+H99-F99*H99)</f>
        <v>1</v>
      </c>
      <c r="AC99" s="12" t="n">
        <f aca="false">IF(ABS(AA99-AB99)&lt;0.0000001,1,0)</f>
        <v>1</v>
      </c>
      <c r="AD99" s="12" t="n">
        <f aca="false">F99*(G99+H99-G99*H99)</f>
        <v>0.999999947500406</v>
      </c>
      <c r="AE99" s="12" t="n">
        <f aca="false">(F99*G99) + (F99*H99) - (F99*G99)*(F99*H99)</f>
        <v>0.999999947500406</v>
      </c>
      <c r="AF99" s="12" t="n">
        <f aca="false">IF(ABS(AD99-AE99)&lt;0.0000001,1,0)</f>
        <v>1</v>
      </c>
      <c r="AR99" s="0" t="n">
        <f aca="false">F99+(MAX(G99,H99))-F99*(MAX(G99,H99))</f>
        <v>1</v>
      </c>
      <c r="AS99" s="0" t="n">
        <f aca="false">MAX((F99+G99-F99*G99),(F99+H99-F99*H99))</f>
        <v>1</v>
      </c>
      <c r="AT99" s="0" t="n">
        <f aca="false">IF(ABS(AR99-AS99)&lt;0.0000001,1,0)</f>
        <v>1</v>
      </c>
      <c r="AU99" s="0" t="n">
        <f aca="false">F99+(MIN(G99,H99))-F99*(MIN(G99,H99))</f>
        <v>1</v>
      </c>
      <c r="AV99" s="0" t="n">
        <f aca="false">MIN((F99+G99-F99*G99),(F99+H99-F99*H99))</f>
        <v>1</v>
      </c>
      <c r="AW99" s="0" t="n">
        <f aca="false">IF(ABS(AU99-AV99)&lt;0.0000001,1,0)</f>
        <v>1</v>
      </c>
      <c r="AX99" s="0" t="n">
        <f aca="false">F99*(MAX(G99,H99))</f>
        <v>0.999999940395359</v>
      </c>
      <c r="AY99" s="0" t="n">
        <f aca="false">MAX(F99*G99,F99*H99)</f>
        <v>0.999999940395359</v>
      </c>
      <c r="AZ99" s="0" t="n">
        <f aca="false">IF(ABS(AX99-AY99)&lt;0.0000001,1,0)</f>
        <v>1</v>
      </c>
      <c r="BA99" s="0" t="n">
        <f aca="false">F99*(MIN(G99,H99))</f>
        <v>0.119202922022118</v>
      </c>
      <c r="BB99" s="0" t="n">
        <f aca="false">MIN(F99*G99,F99*H99)</f>
        <v>0.119202922022118</v>
      </c>
      <c r="BC99" s="0" t="n">
        <f aca="false">IF(ABS(BA99-BB99)&lt;0.0000001,1,0)</f>
        <v>1</v>
      </c>
      <c r="BO99" s="0" t="n">
        <f aca="false">1-MAX(F99,G99)</f>
        <v>0</v>
      </c>
      <c r="BP99" s="0" t="n">
        <f aca="false">MIN(1-F99,1-G99)</f>
        <v>0</v>
      </c>
      <c r="BQ99" s="0" t="n">
        <f aca="false">IF(ABS(BO99-BP99)&lt;0.0000001,1,0)</f>
        <v>1</v>
      </c>
      <c r="BR99" s="0" t="n">
        <f aca="false">1-MIN(F99,G99)</f>
        <v>5.96046412226769E-008</v>
      </c>
      <c r="BS99" s="0" t="n">
        <f aca="false">MAX(1-F99,1-G99)</f>
        <v>5.96046412226769E-008</v>
      </c>
      <c r="BT99" s="0" t="n">
        <f aca="false">IF(ABS(BR99-BS99)&lt;0.0000001,1,0)</f>
        <v>1</v>
      </c>
      <c r="BU99" s="0" t="n">
        <f aca="false">1-F99*G99</f>
        <v>5.96046412226769E-008</v>
      </c>
      <c r="BV99" s="0" t="n">
        <f aca="false">(1-F99)+(1-G99)-(1-F99)*(1-G99)</f>
        <v>5.96046412226769E-008</v>
      </c>
      <c r="BW99" s="0" t="n">
        <f aca="false">IF(ABS(BU99-BV99)&lt;0.0000001,1,0)</f>
        <v>1</v>
      </c>
      <c r="BX99" s="0" t="n">
        <f aca="false">1-(F99+G99-F99*G99)</f>
        <v>0</v>
      </c>
      <c r="BY99" s="0" t="n">
        <f aca="false">(1-F99)*(1-G99)</f>
        <v>0</v>
      </c>
      <c r="BZ99" s="0" t="n">
        <f aca="false">IF(ABS(BX99-BY99)&lt;0.0000001,1,0)</f>
        <v>1</v>
      </c>
    </row>
    <row r="100" customFormat="false" ht="14.25" hidden="false" customHeight="false" outlineLevel="0" collapsed="false">
      <c r="A100" s="16" t="n">
        <v>9.7</v>
      </c>
      <c r="F100" s="4" t="n">
        <f aca="false">IF(AND((A99&gt;=$D$4),(A99&lt;=$D$5)),1,IF(AND((A99&gt;$D$3),(A99&lt;$D$4)),((A99-$D$3)/($D$4-$D$3)),IF(AND((A99&gt;$D$5),(A99&lt;$D$6)),((A99-$D$6)/($D$5-$D$6)),0)))</f>
        <v>1</v>
      </c>
      <c r="G100" s="4" t="n">
        <f aca="false">1/(1+ABS((A99-$D$22)/$D$20)^(2*$D$21))</f>
        <v>0.999999743711003</v>
      </c>
      <c r="H100" s="4" t="n">
        <f aca="false">1/(1+EXP(-$D$35*(A99-$D$36)))</f>
        <v>0.167981614866075</v>
      </c>
      <c r="J100" s="12" t="n">
        <f aca="false">MIN(F100,MAX(G100,H100))</f>
        <v>0.999999743711003</v>
      </c>
      <c r="K100" s="12" t="n">
        <f aca="false">MAX(MIN(F100,G100),MIN(F100,H100))</f>
        <v>0.999999743711003</v>
      </c>
      <c r="L100" s="12" t="n">
        <f aca="false">IF(ABS(J100-K100)&lt;0.0000001,1,0)</f>
        <v>1</v>
      </c>
      <c r="M100" s="4" t="n">
        <f aca="false">MAX(F100,MIN(G100,H100))</f>
        <v>1</v>
      </c>
      <c r="N100" s="4" t="n">
        <f aca="false">MIN(MAX(F100,G100),MAX(F100,H100))</f>
        <v>1</v>
      </c>
      <c r="O100" s="4" t="n">
        <f aca="false">IF(ABS(M100-N100)&lt;0.0000001,1,0)</f>
        <v>1</v>
      </c>
      <c r="AA100" s="12" t="n">
        <f aca="false">F100+(G100*H100)-F100*(G100*H100)</f>
        <v>1</v>
      </c>
      <c r="AB100" s="12" t="n">
        <f aca="false">(F100+G100-F100*G100)*(F100+H100-F100*H100)</f>
        <v>1</v>
      </c>
      <c r="AC100" s="12" t="n">
        <f aca="false">IF(ABS(AA100-AB100)&lt;0.0000001,1,0)</f>
        <v>1</v>
      </c>
      <c r="AD100" s="12" t="n">
        <f aca="false">F100*(G100+H100-G100*H100)</f>
        <v>0.999999786762843</v>
      </c>
      <c r="AE100" s="12" t="n">
        <f aca="false">(F100*G100) + (F100*H100) - (F100*G100)*(F100*H100)</f>
        <v>0.999999786762843</v>
      </c>
      <c r="AF100" s="12" t="n">
        <f aca="false">IF(ABS(AD100-AE100)&lt;0.0000001,1,0)</f>
        <v>1</v>
      </c>
      <c r="AR100" s="0" t="n">
        <f aca="false">F100+(MAX(G100,H100))-F100*(MAX(G100,H100))</f>
        <v>1</v>
      </c>
      <c r="AS100" s="0" t="n">
        <f aca="false">MAX((F100+G100-F100*G100),(F100+H100-F100*H100))</f>
        <v>1</v>
      </c>
      <c r="AT100" s="0" t="n">
        <f aca="false">IF(ABS(AR100-AS100)&lt;0.0000001,1,0)</f>
        <v>1</v>
      </c>
      <c r="AU100" s="0" t="n">
        <f aca="false">F100+(MIN(G100,H100))-F100*(MIN(G100,H100))</f>
        <v>1</v>
      </c>
      <c r="AV100" s="0" t="n">
        <f aca="false">MIN((F100+G100-F100*G100),(F100+H100-F100*H100))</f>
        <v>1</v>
      </c>
      <c r="AW100" s="0" t="n">
        <f aca="false">IF(ABS(AU100-AV100)&lt;0.0000001,1,0)</f>
        <v>1</v>
      </c>
      <c r="AX100" s="0" t="n">
        <f aca="false">F100*(MAX(G100,H100))</f>
        <v>0.999999743711003</v>
      </c>
      <c r="AY100" s="0" t="n">
        <f aca="false">MAX(F100*G100,F100*H100)</f>
        <v>0.999999743711003</v>
      </c>
      <c r="AZ100" s="0" t="n">
        <f aca="false">IF(ABS(AX100-AY100)&lt;0.0000001,1,0)</f>
        <v>1</v>
      </c>
      <c r="BA100" s="0" t="n">
        <f aca="false">F100*(MIN(G100,H100))</f>
        <v>0.167981614866075</v>
      </c>
      <c r="BB100" s="0" t="n">
        <f aca="false">MIN(F100*G100,F100*H100)</f>
        <v>0.167981614866075</v>
      </c>
      <c r="BC100" s="0" t="n">
        <f aca="false">IF(ABS(BA100-BB100)&lt;0.0000001,1,0)</f>
        <v>1</v>
      </c>
      <c r="BO100" s="0" t="n">
        <f aca="false">1-MAX(F100,G100)</f>
        <v>0</v>
      </c>
      <c r="BP100" s="0" t="n">
        <f aca="false">MIN(1-F100,1-G100)</f>
        <v>0</v>
      </c>
      <c r="BQ100" s="0" t="n">
        <f aca="false">IF(ABS(BO100-BP100)&lt;0.0000001,1,0)</f>
        <v>1</v>
      </c>
      <c r="BR100" s="0" t="n">
        <f aca="false">1-MIN(F100,G100)</f>
        <v>2.56288996691723E-007</v>
      </c>
      <c r="BS100" s="0" t="n">
        <f aca="false">MAX(1-F100,1-G100)</f>
        <v>2.56288996691723E-007</v>
      </c>
      <c r="BT100" s="0" t="n">
        <f aca="false">IF(ABS(BR100-BS100)&lt;0.0000001,1,0)</f>
        <v>1</v>
      </c>
      <c r="BU100" s="0" t="n">
        <f aca="false">1-F100*G100</f>
        <v>2.56288996691723E-007</v>
      </c>
      <c r="BV100" s="0" t="n">
        <f aca="false">(1-F100)+(1-G100)-(1-F100)*(1-G100)</f>
        <v>2.56288996691723E-007</v>
      </c>
      <c r="BW100" s="0" t="n">
        <f aca="false">IF(ABS(BU100-BV100)&lt;0.0000001,1,0)</f>
        <v>1</v>
      </c>
      <c r="BX100" s="0" t="n">
        <f aca="false">1-(F100+G100-F100*G100)</f>
        <v>0</v>
      </c>
      <c r="BY100" s="0" t="n">
        <f aca="false">(1-F100)*(1-G100)</f>
        <v>0</v>
      </c>
      <c r="BZ100" s="0" t="n">
        <f aca="false">IF(ABS(BX100-BY100)&lt;0.0000001,1,0)</f>
        <v>1</v>
      </c>
    </row>
    <row r="101" customFormat="false" ht="14.25" hidden="false" customHeight="false" outlineLevel="0" collapsed="false">
      <c r="A101" s="16" t="n">
        <v>9.8</v>
      </c>
      <c r="F101" s="4" t="n">
        <f aca="false">IF(AND((A100&gt;=$D$4),(A100&lt;=$D$5)),1,IF(AND((A100&gt;$D$3),(A100&lt;$D$4)),((A100-$D$3)/($D$4-$D$3)),IF(AND((A100&gt;$D$5),(A100&lt;$D$6)),((A100-$D$6)/($D$5-$D$6)),0)))</f>
        <v>1</v>
      </c>
      <c r="G101" s="4" t="n">
        <f aca="false">1/(1+ABS((A100-$D$22)/$D$20)^(2*$D$21))</f>
        <v>0.999999120361949</v>
      </c>
      <c r="H101" s="4" t="n">
        <f aca="false">1/(1+EXP(-$D$35*(A100-$D$36)))</f>
        <v>0.231475216500982</v>
      </c>
      <c r="J101" s="12" t="n">
        <f aca="false">MIN(F101,MAX(G101,H101))</f>
        <v>0.999999120361949</v>
      </c>
      <c r="K101" s="12" t="n">
        <f aca="false">MAX(MIN(F101,G101),MIN(F101,H101))</f>
        <v>0.999999120361949</v>
      </c>
      <c r="L101" s="12" t="n">
        <f aca="false">IF(ABS(J101-K101)&lt;0.0000001,1,0)</f>
        <v>1</v>
      </c>
      <c r="M101" s="4" t="n">
        <f aca="false">MAX(F101,MIN(G101,H101))</f>
        <v>1</v>
      </c>
      <c r="N101" s="4" t="n">
        <f aca="false">MIN(MAX(F101,G101),MAX(F101,H101))</f>
        <v>1</v>
      </c>
      <c r="O101" s="4" t="n">
        <f aca="false">IF(ABS(M101-N101)&lt;0.0000001,1,0)</f>
        <v>1</v>
      </c>
      <c r="AA101" s="12" t="n">
        <f aca="false">F101+(G101*H101)-F101*(G101*H101)</f>
        <v>1</v>
      </c>
      <c r="AB101" s="12" t="n">
        <f aca="false">(F101+G101-F101*G101)*(F101+H101-F101*H101)</f>
        <v>1</v>
      </c>
      <c r="AC101" s="12" t="n">
        <f aca="false">IF(ABS(AA101-AB101)&lt;0.0000001,1,0)</f>
        <v>1</v>
      </c>
      <c r="AD101" s="12" t="n">
        <f aca="false">F101*(G101+H101-G101*H101)</f>
        <v>0.999999323976357</v>
      </c>
      <c r="AE101" s="12" t="n">
        <f aca="false">(F101*G101) + (F101*H101) - (F101*G101)*(F101*H101)</f>
        <v>0.999999323976357</v>
      </c>
      <c r="AF101" s="12" t="n">
        <f aca="false">IF(ABS(AD101-AE101)&lt;0.0000001,1,0)</f>
        <v>1</v>
      </c>
      <c r="AR101" s="0" t="n">
        <f aca="false">F101+(MAX(G101,H101))-F101*(MAX(G101,H101))</f>
        <v>1</v>
      </c>
      <c r="AS101" s="0" t="n">
        <f aca="false">MAX((F101+G101-F101*G101),(F101+H101-F101*H101))</f>
        <v>1</v>
      </c>
      <c r="AT101" s="0" t="n">
        <f aca="false">IF(ABS(AR101-AS101)&lt;0.0000001,1,0)</f>
        <v>1</v>
      </c>
      <c r="AU101" s="0" t="n">
        <f aca="false">F101+(MIN(G101,H101))-F101*(MIN(G101,H101))</f>
        <v>1</v>
      </c>
      <c r="AV101" s="0" t="n">
        <f aca="false">MIN((F101+G101-F101*G101),(F101+H101-F101*H101))</f>
        <v>1</v>
      </c>
      <c r="AW101" s="0" t="n">
        <f aca="false">IF(ABS(AU101-AV101)&lt;0.0000001,1,0)</f>
        <v>1</v>
      </c>
      <c r="AX101" s="0" t="n">
        <f aca="false">F101*(MAX(G101,H101))</f>
        <v>0.999999120361949</v>
      </c>
      <c r="AY101" s="0" t="n">
        <f aca="false">MAX(F101*G101,F101*H101)</f>
        <v>0.999999120361949</v>
      </c>
      <c r="AZ101" s="0" t="n">
        <f aca="false">IF(ABS(AX101-AY101)&lt;0.0000001,1,0)</f>
        <v>1</v>
      </c>
      <c r="BA101" s="0" t="n">
        <f aca="false">F101*(MIN(G101,H101))</f>
        <v>0.231475216500982</v>
      </c>
      <c r="BB101" s="0" t="n">
        <f aca="false">MIN(F101*G101,F101*H101)</f>
        <v>0.231475216500982</v>
      </c>
      <c r="BC101" s="0" t="n">
        <f aca="false">IF(ABS(BA101-BB101)&lt;0.0000001,1,0)</f>
        <v>1</v>
      </c>
      <c r="BO101" s="0" t="n">
        <f aca="false">1-MAX(F101,G101)</f>
        <v>0</v>
      </c>
      <c r="BP101" s="0" t="n">
        <f aca="false">MIN(1-F101,1-G101)</f>
        <v>0</v>
      </c>
      <c r="BQ101" s="0" t="n">
        <f aca="false">IF(ABS(BO101-BP101)&lt;0.0000001,1,0)</f>
        <v>1</v>
      </c>
      <c r="BR101" s="0" t="n">
        <f aca="false">1-MIN(F101,G101)</f>
        <v>8.79638050732545E-007</v>
      </c>
      <c r="BS101" s="0" t="n">
        <f aca="false">MAX(1-F101,1-G101)</f>
        <v>8.79638050732545E-007</v>
      </c>
      <c r="BT101" s="0" t="n">
        <f aca="false">IF(ABS(BR101-BS101)&lt;0.0000001,1,0)</f>
        <v>1</v>
      </c>
      <c r="BU101" s="0" t="n">
        <f aca="false">1-F101*G101</f>
        <v>8.79638050732545E-007</v>
      </c>
      <c r="BV101" s="0" t="n">
        <f aca="false">(1-F101)+(1-G101)-(1-F101)*(1-G101)</f>
        <v>8.79638050732545E-007</v>
      </c>
      <c r="BW101" s="0" t="n">
        <f aca="false">IF(ABS(BU101-BV101)&lt;0.0000001,1,0)</f>
        <v>1</v>
      </c>
      <c r="BX101" s="0" t="n">
        <f aca="false">1-(F101+G101-F101*G101)</f>
        <v>0</v>
      </c>
      <c r="BY101" s="0" t="n">
        <f aca="false">(1-F101)*(1-G101)</f>
        <v>0</v>
      </c>
      <c r="BZ101" s="0" t="n">
        <f aca="false">IF(ABS(BX101-BY101)&lt;0.0000001,1,0)</f>
        <v>1</v>
      </c>
    </row>
    <row r="102" customFormat="false" ht="14.25" hidden="false" customHeight="false" outlineLevel="0" collapsed="false">
      <c r="A102" s="16" t="n">
        <v>9.9</v>
      </c>
      <c r="F102" s="4" t="n">
        <f aca="false">IF(AND((A101&gt;=$D$4),(A101&lt;=$D$5)),1,IF(AND((A101&gt;$D$3),(A101&lt;$D$4)),((A101-$D$3)/($D$4-$D$3)),IF(AND((A101&gt;$D$5),(A101&lt;$D$6)),((A101-$D$6)/($D$5-$D$6)),0)))</f>
        <v>1</v>
      </c>
      <c r="G102" s="4" t="n">
        <f aca="false">1/(1+ABS((A101-$D$22)/$D$20)^(2*$D$21))</f>
        <v>0.999997440006554</v>
      </c>
      <c r="H102" s="4" t="n">
        <f aca="false">1/(1+EXP(-$D$35*(A101-$D$36)))</f>
        <v>0.310025518872388</v>
      </c>
      <c r="J102" s="12" t="n">
        <f aca="false">MIN(F102,MAX(G102,H102))</f>
        <v>0.999997440006554</v>
      </c>
      <c r="K102" s="12" t="n">
        <f aca="false">MAX(MIN(F102,G102),MIN(F102,H102))</f>
        <v>0.999997440006554</v>
      </c>
      <c r="L102" s="12" t="n">
        <f aca="false">IF(ABS(J102-K102)&lt;0.0000001,1,0)</f>
        <v>1</v>
      </c>
      <c r="M102" s="4" t="n">
        <f aca="false">MAX(F102,MIN(G102,H102))</f>
        <v>1</v>
      </c>
      <c r="N102" s="4" t="n">
        <f aca="false">MIN(MAX(F102,G102),MAX(F102,H102))</f>
        <v>1</v>
      </c>
      <c r="O102" s="4" t="n">
        <f aca="false">IF(ABS(M102-N102)&lt;0.0000001,1,0)</f>
        <v>1</v>
      </c>
      <c r="AA102" s="12" t="n">
        <f aca="false">F102+(G102*H102)-F102*(G102*H102)</f>
        <v>1</v>
      </c>
      <c r="AB102" s="12" t="n">
        <f aca="false">(F102+G102-F102*G102)*(F102+H102-F102*H102)</f>
        <v>1</v>
      </c>
      <c r="AC102" s="12" t="n">
        <f aca="false">IF(ABS(AA102-AB102)&lt;0.0000001,1,0)</f>
        <v>1</v>
      </c>
      <c r="AD102" s="12" t="n">
        <f aca="false">F102*(G102+H102-G102*H102)</f>
        <v>0.99999823366985</v>
      </c>
      <c r="AE102" s="12" t="n">
        <f aca="false">(F102*G102) + (F102*H102) - (F102*G102)*(F102*H102)</f>
        <v>0.99999823366985</v>
      </c>
      <c r="AF102" s="12" t="n">
        <f aca="false">IF(ABS(AD102-AE102)&lt;0.0000001,1,0)</f>
        <v>1</v>
      </c>
      <c r="AR102" s="0" t="n">
        <f aca="false">F102+(MAX(G102,H102))-F102*(MAX(G102,H102))</f>
        <v>1</v>
      </c>
      <c r="AS102" s="0" t="n">
        <f aca="false">MAX((F102+G102-F102*G102),(F102+H102-F102*H102))</f>
        <v>1</v>
      </c>
      <c r="AT102" s="0" t="n">
        <f aca="false">IF(ABS(AR102-AS102)&lt;0.0000001,1,0)</f>
        <v>1</v>
      </c>
      <c r="AU102" s="0" t="n">
        <f aca="false">F102+(MIN(G102,H102))-F102*(MIN(G102,H102))</f>
        <v>1</v>
      </c>
      <c r="AV102" s="0" t="n">
        <f aca="false">MIN((F102+G102-F102*G102),(F102+H102-F102*H102))</f>
        <v>1</v>
      </c>
      <c r="AW102" s="0" t="n">
        <f aca="false">IF(ABS(AU102-AV102)&lt;0.0000001,1,0)</f>
        <v>1</v>
      </c>
      <c r="AX102" s="0" t="n">
        <f aca="false">F102*(MAX(G102,H102))</f>
        <v>0.999997440006554</v>
      </c>
      <c r="AY102" s="0" t="n">
        <f aca="false">MAX(F102*G102,F102*H102)</f>
        <v>0.999997440006554</v>
      </c>
      <c r="AZ102" s="0" t="n">
        <f aca="false">IF(ABS(AX102-AY102)&lt;0.0000001,1,0)</f>
        <v>1</v>
      </c>
      <c r="BA102" s="0" t="n">
        <f aca="false">F102*(MIN(G102,H102))</f>
        <v>0.310025518872388</v>
      </c>
      <c r="BB102" s="0" t="n">
        <f aca="false">MIN(F102*G102,F102*H102)</f>
        <v>0.310025518872388</v>
      </c>
      <c r="BC102" s="0" t="n">
        <f aca="false">IF(ABS(BA102-BB102)&lt;0.0000001,1,0)</f>
        <v>1</v>
      </c>
      <c r="BO102" s="0" t="n">
        <f aca="false">1-MAX(F102,G102)</f>
        <v>0</v>
      </c>
      <c r="BP102" s="0" t="n">
        <f aca="false">MIN(1-F102,1-G102)</f>
        <v>0</v>
      </c>
      <c r="BQ102" s="0" t="n">
        <f aca="false">IF(ABS(BO102-BP102)&lt;0.0000001,1,0)</f>
        <v>1</v>
      </c>
      <c r="BR102" s="0" t="n">
        <f aca="false">1-MIN(F102,G102)</f>
        <v>2.5599934464493E-006</v>
      </c>
      <c r="BS102" s="0" t="n">
        <f aca="false">MAX(1-F102,1-G102)</f>
        <v>2.5599934464493E-006</v>
      </c>
      <c r="BT102" s="0" t="n">
        <f aca="false">IF(ABS(BR102-BS102)&lt;0.0000001,1,0)</f>
        <v>1</v>
      </c>
      <c r="BU102" s="0" t="n">
        <f aca="false">1-F102*G102</f>
        <v>2.5599934464493E-006</v>
      </c>
      <c r="BV102" s="0" t="n">
        <f aca="false">(1-F102)+(1-G102)-(1-F102)*(1-G102)</f>
        <v>2.5599934464493E-006</v>
      </c>
      <c r="BW102" s="0" t="n">
        <f aca="false">IF(ABS(BU102-BV102)&lt;0.0000001,1,0)</f>
        <v>1</v>
      </c>
      <c r="BX102" s="0" t="n">
        <f aca="false">1-(F102+G102-F102*G102)</f>
        <v>0</v>
      </c>
      <c r="BY102" s="0" t="n">
        <f aca="false">(1-F102)*(1-G102)</f>
        <v>0</v>
      </c>
      <c r="BZ102" s="0" t="n">
        <f aca="false">IF(ABS(BX102-BY102)&lt;0.0000001,1,0)</f>
        <v>1</v>
      </c>
    </row>
    <row r="103" customFormat="false" ht="14.25" hidden="false" customHeight="false" outlineLevel="0" collapsed="false">
      <c r="A103" s="16" t="n">
        <v>10</v>
      </c>
      <c r="F103" s="4" t="n">
        <f aca="false">IF(AND((A102&gt;=$D$4),(A102&lt;=$D$5)),1,IF(AND((A102&gt;$D$3),(A102&lt;$D$4)),((A102-$D$3)/($D$4-$D$3)),IF(AND((A102&gt;$D$5),(A102&lt;$D$6)),((A102-$D$6)/($D$5-$D$6)),0)))</f>
        <v>1</v>
      </c>
      <c r="G103" s="4" t="n">
        <f aca="false">1/(1+ABS((A102-$D$22)/$D$20)^(2*$D$21))</f>
        <v>0.999993431634788</v>
      </c>
      <c r="H103" s="4" t="n">
        <f aca="false">1/(1+EXP(-$D$35*(A102-$D$36)))</f>
        <v>0.401312339887548</v>
      </c>
      <c r="J103" s="12" t="n">
        <f aca="false">MIN(F103,MAX(G103,H103))</f>
        <v>0.999993431634788</v>
      </c>
      <c r="K103" s="12" t="n">
        <f aca="false">MAX(MIN(F103,G103),MIN(F103,H103))</f>
        <v>0.999993431634788</v>
      </c>
      <c r="L103" s="12" t="n">
        <f aca="false">IF(ABS(J103-K103)&lt;0.0000001,1,0)</f>
        <v>1</v>
      </c>
      <c r="M103" s="4" t="n">
        <f aca="false">MAX(F103,MIN(G103,H103))</f>
        <v>1</v>
      </c>
      <c r="N103" s="4" t="n">
        <f aca="false">MIN(MAX(F103,G103),MAX(F103,H103))</f>
        <v>1</v>
      </c>
      <c r="O103" s="4" t="n">
        <f aca="false">IF(ABS(M103-N103)&lt;0.0000001,1,0)</f>
        <v>1</v>
      </c>
      <c r="AA103" s="12" t="n">
        <f aca="false">F103+(G103*H103)-F103*(G103*H103)</f>
        <v>1</v>
      </c>
      <c r="AB103" s="12" t="n">
        <f aca="false">(F103+G103-F103*G103)*(F103+H103-F103*H103)</f>
        <v>1</v>
      </c>
      <c r="AC103" s="12" t="n">
        <f aca="false">IF(ABS(AA103-AB103)&lt;0.0000001,1,0)</f>
        <v>1</v>
      </c>
      <c r="AD103" s="12" t="n">
        <f aca="false">F103*(G103+H103-G103*H103)</f>
        <v>0.999996067600801</v>
      </c>
      <c r="AE103" s="12" t="n">
        <f aca="false">(F103*G103) + (F103*H103) - (F103*G103)*(F103*H103)</f>
        <v>0.999996067600801</v>
      </c>
      <c r="AF103" s="12" t="n">
        <f aca="false">IF(ABS(AD103-AE103)&lt;0.0000001,1,0)</f>
        <v>1</v>
      </c>
      <c r="AR103" s="0" t="n">
        <f aca="false">F103+(MAX(G103,H103))-F103*(MAX(G103,H103))</f>
        <v>1</v>
      </c>
      <c r="AS103" s="0" t="n">
        <f aca="false">MAX((F103+G103-F103*G103),(F103+H103-F103*H103))</f>
        <v>1</v>
      </c>
      <c r="AT103" s="0" t="n">
        <f aca="false">IF(ABS(AR103-AS103)&lt;0.0000001,1,0)</f>
        <v>1</v>
      </c>
      <c r="AU103" s="0" t="n">
        <f aca="false">F103+(MIN(G103,H103))-F103*(MIN(G103,H103))</f>
        <v>1</v>
      </c>
      <c r="AV103" s="0" t="n">
        <f aca="false">MIN((F103+G103-F103*G103),(F103+H103-F103*H103))</f>
        <v>1</v>
      </c>
      <c r="AW103" s="0" t="n">
        <f aca="false">IF(ABS(AU103-AV103)&lt;0.0000001,1,0)</f>
        <v>1</v>
      </c>
      <c r="AX103" s="0" t="n">
        <f aca="false">F103*(MAX(G103,H103))</f>
        <v>0.999993431634788</v>
      </c>
      <c r="AY103" s="0" t="n">
        <f aca="false">MAX(F103*G103,F103*H103)</f>
        <v>0.999993431634788</v>
      </c>
      <c r="AZ103" s="0" t="n">
        <f aca="false">IF(ABS(AX103-AY103)&lt;0.0000001,1,0)</f>
        <v>1</v>
      </c>
      <c r="BA103" s="0" t="n">
        <f aca="false">F103*(MIN(G103,H103))</f>
        <v>0.401312339887548</v>
      </c>
      <c r="BB103" s="0" t="n">
        <f aca="false">MIN(F103*G103,F103*H103)</f>
        <v>0.401312339887548</v>
      </c>
      <c r="BC103" s="0" t="n">
        <f aca="false">IF(ABS(BA103-BB103)&lt;0.0000001,1,0)</f>
        <v>1</v>
      </c>
      <c r="BO103" s="0" t="n">
        <f aca="false">1-MAX(F103,G103)</f>
        <v>0</v>
      </c>
      <c r="BP103" s="0" t="n">
        <f aca="false">MIN(1-F103,1-G103)</f>
        <v>0</v>
      </c>
      <c r="BQ103" s="0" t="n">
        <f aca="false">IF(ABS(BO103-BP103)&lt;0.0000001,1,0)</f>
        <v>1</v>
      </c>
      <c r="BR103" s="0" t="n">
        <f aca="false">1-MIN(F103,G103)</f>
        <v>6.56836521195636E-006</v>
      </c>
      <c r="BS103" s="0" t="n">
        <f aca="false">MAX(1-F103,1-G103)</f>
        <v>6.56836521195636E-006</v>
      </c>
      <c r="BT103" s="0" t="n">
        <f aca="false">IF(ABS(BR103-BS103)&lt;0.0000001,1,0)</f>
        <v>1</v>
      </c>
      <c r="BU103" s="0" t="n">
        <f aca="false">1-F103*G103</f>
        <v>6.56836521195636E-006</v>
      </c>
      <c r="BV103" s="0" t="n">
        <f aca="false">(1-F103)+(1-G103)-(1-F103)*(1-G103)</f>
        <v>6.56836521195636E-006</v>
      </c>
      <c r="BW103" s="0" t="n">
        <f aca="false">IF(ABS(BU103-BV103)&lt;0.0000001,1,0)</f>
        <v>1</v>
      </c>
      <c r="BX103" s="0" t="n">
        <f aca="false">1-(F103+G103-F103*G103)</f>
        <v>0</v>
      </c>
      <c r="BY103" s="0" t="n">
        <f aca="false">(1-F103)*(1-G103)</f>
        <v>0</v>
      </c>
      <c r="BZ103" s="0" t="n">
        <f aca="false">IF(ABS(BX103-BY103)&lt;0.0000001,1,0)</f>
        <v>1</v>
      </c>
    </row>
    <row r="104" customFormat="false" ht="14.25" hidden="false" customHeight="false" outlineLevel="0" collapsed="false">
      <c r="A104" s="16" t="n">
        <v>10.1</v>
      </c>
      <c r="F104" s="4" t="n">
        <f aca="false">IF(AND((A103&gt;=$D$4),(A103&lt;=$D$5)),1,IF(AND((A103&gt;$D$3),(A103&lt;$D$4)),((A103-$D$3)/($D$4-$D$3)),IF(AND((A103&gt;$D$5),(A103&lt;$D$6)),((A103-$D$6)/($D$5-$D$6)),0)))</f>
        <v>1</v>
      </c>
      <c r="G104" s="4" t="n">
        <f aca="false">1/(1+ABS((A103-$D$22)/$D$20)^(2*$D$21))</f>
        <v>0.999984741443765</v>
      </c>
      <c r="H104" s="4" t="n">
        <f aca="false">1/(1+EXP(-$D$35*(A103-$D$36)))</f>
        <v>0.5</v>
      </c>
      <c r="J104" s="12" t="n">
        <f aca="false">MIN(F104,MAX(G104,H104))</f>
        <v>0.999984741443765</v>
      </c>
      <c r="K104" s="12" t="n">
        <f aca="false">MAX(MIN(F104,G104),MIN(F104,H104))</f>
        <v>0.999984741443765</v>
      </c>
      <c r="L104" s="12" t="n">
        <f aca="false">IF(ABS(J104-K104)&lt;0.0000001,1,0)</f>
        <v>1</v>
      </c>
      <c r="M104" s="4" t="n">
        <f aca="false">MAX(F104,MIN(G104,H104))</f>
        <v>1</v>
      </c>
      <c r="N104" s="4" t="n">
        <f aca="false">MIN(MAX(F104,G104),MAX(F104,H104))</f>
        <v>1</v>
      </c>
      <c r="O104" s="4" t="n">
        <f aca="false">IF(ABS(M104-N104)&lt;0.0000001,1,0)</f>
        <v>1</v>
      </c>
      <c r="AA104" s="12" t="n">
        <f aca="false">F104+(G104*H104)-F104*(G104*H104)</f>
        <v>1</v>
      </c>
      <c r="AB104" s="12" t="n">
        <f aca="false">(F104+G104-F104*G104)*(F104+H104-F104*H104)</f>
        <v>1</v>
      </c>
      <c r="AC104" s="12" t="n">
        <f aca="false">IF(ABS(AA104-AB104)&lt;0.0000001,1,0)</f>
        <v>1</v>
      </c>
      <c r="AD104" s="12" t="n">
        <f aca="false">F104*(G104+H104-G104*H104)</f>
        <v>0.999992370721882</v>
      </c>
      <c r="AE104" s="12" t="n">
        <f aca="false">(F104*G104) + (F104*H104) - (F104*G104)*(F104*H104)</f>
        <v>0.999992370721882</v>
      </c>
      <c r="AF104" s="12" t="n">
        <f aca="false">IF(ABS(AD104-AE104)&lt;0.0000001,1,0)</f>
        <v>1</v>
      </c>
      <c r="AR104" s="0" t="n">
        <f aca="false">F104+(MAX(G104,H104))-F104*(MAX(G104,H104))</f>
        <v>1</v>
      </c>
      <c r="AS104" s="0" t="n">
        <f aca="false">MAX((F104+G104-F104*G104),(F104+H104-F104*H104))</f>
        <v>1</v>
      </c>
      <c r="AT104" s="0" t="n">
        <f aca="false">IF(ABS(AR104-AS104)&lt;0.0000001,1,0)</f>
        <v>1</v>
      </c>
      <c r="AU104" s="0" t="n">
        <f aca="false">F104+(MIN(G104,H104))-F104*(MIN(G104,H104))</f>
        <v>1</v>
      </c>
      <c r="AV104" s="0" t="n">
        <f aca="false">MIN((F104+G104-F104*G104),(F104+H104-F104*H104))</f>
        <v>1</v>
      </c>
      <c r="AW104" s="0" t="n">
        <f aca="false">IF(ABS(AU104-AV104)&lt;0.0000001,1,0)</f>
        <v>1</v>
      </c>
      <c r="AX104" s="0" t="n">
        <f aca="false">F104*(MAX(G104,H104))</f>
        <v>0.999984741443765</v>
      </c>
      <c r="AY104" s="0" t="n">
        <f aca="false">MAX(F104*G104,F104*H104)</f>
        <v>0.999984741443765</v>
      </c>
      <c r="AZ104" s="0" t="n">
        <f aca="false">IF(ABS(AX104-AY104)&lt;0.0000001,1,0)</f>
        <v>1</v>
      </c>
      <c r="BA104" s="0" t="n">
        <f aca="false">F104*(MIN(G104,H104))</f>
        <v>0.5</v>
      </c>
      <c r="BB104" s="0" t="n">
        <f aca="false">MIN(F104*G104,F104*H104)</f>
        <v>0.5</v>
      </c>
      <c r="BC104" s="0" t="n">
        <f aca="false">IF(ABS(BA104-BB104)&lt;0.0000001,1,0)</f>
        <v>1</v>
      </c>
      <c r="BO104" s="0" t="n">
        <f aca="false">1-MAX(F104,G104)</f>
        <v>0</v>
      </c>
      <c r="BP104" s="0" t="n">
        <f aca="false">MIN(1-F104,1-G104)</f>
        <v>0</v>
      </c>
      <c r="BQ104" s="0" t="n">
        <f aca="false">IF(ABS(BO104-BP104)&lt;0.0000001,1,0)</f>
        <v>1</v>
      </c>
      <c r="BR104" s="0" t="n">
        <f aca="false">1-MIN(F104,G104)</f>
        <v>1.52585562354091E-005</v>
      </c>
      <c r="BS104" s="0" t="n">
        <f aca="false">MAX(1-F104,1-G104)</f>
        <v>1.52585562354091E-005</v>
      </c>
      <c r="BT104" s="0" t="n">
        <f aca="false">IF(ABS(BR104-BS104)&lt;0.0000001,1,0)</f>
        <v>1</v>
      </c>
      <c r="BU104" s="0" t="n">
        <f aca="false">1-F104*G104</f>
        <v>1.52585562354091E-005</v>
      </c>
      <c r="BV104" s="0" t="n">
        <f aca="false">(1-F104)+(1-G104)-(1-F104)*(1-G104)</f>
        <v>1.52585562354091E-005</v>
      </c>
      <c r="BW104" s="0" t="n">
        <f aca="false">IF(ABS(BU104-BV104)&lt;0.0000001,1,0)</f>
        <v>1</v>
      </c>
      <c r="BX104" s="0" t="n">
        <f aca="false">1-(F104+G104-F104*G104)</f>
        <v>0</v>
      </c>
      <c r="BY104" s="0" t="n">
        <f aca="false">(1-F104)*(1-G104)</f>
        <v>0</v>
      </c>
      <c r="BZ104" s="0" t="n">
        <f aca="false">IF(ABS(BX104-BY104)&lt;0.0000001,1,0)</f>
        <v>1</v>
      </c>
    </row>
    <row r="105" customFormat="false" ht="14.25" hidden="false" customHeight="false" outlineLevel="0" collapsed="false">
      <c r="A105" s="16" t="n">
        <v>10.2</v>
      </c>
      <c r="F105" s="4" t="n">
        <f aca="false">IF(AND((A104&gt;=$D$4),(A104&lt;=$D$5)),1,IF(AND((A104&gt;$D$3),(A104&lt;$D$4)),((A104-$D$3)/($D$4-$D$3)),IF(AND((A104&gt;$D$5),(A104&lt;$D$6)),((A104-$D$6)/($D$5-$D$6)),0)))</f>
        <v>1</v>
      </c>
      <c r="G105" s="4" t="n">
        <f aca="false">1/(1+ABS((A104-$D$22)/$D$20)^(2*$D$21))</f>
        <v>0.999967292500327</v>
      </c>
      <c r="H105" s="4" t="n">
        <f aca="false">1/(1+EXP(-$D$35*(A104-$D$36)))</f>
        <v>0.598687660112452</v>
      </c>
      <c r="J105" s="12" t="n">
        <f aca="false">MIN(F105,MAX(G105,H105))</f>
        <v>0.999967292500327</v>
      </c>
      <c r="K105" s="12" t="n">
        <f aca="false">MAX(MIN(F105,G105),MIN(F105,H105))</f>
        <v>0.999967292500327</v>
      </c>
      <c r="L105" s="12" t="n">
        <f aca="false">IF(ABS(J105-K105)&lt;0.0000001,1,0)</f>
        <v>1</v>
      </c>
      <c r="M105" s="4" t="n">
        <f aca="false">MAX(F105,MIN(G105,H105))</f>
        <v>1</v>
      </c>
      <c r="N105" s="4" t="n">
        <f aca="false">MIN(MAX(F105,G105),MAX(F105,H105))</f>
        <v>1</v>
      </c>
      <c r="O105" s="4" t="n">
        <f aca="false">IF(ABS(M105-N105)&lt;0.0000001,1,0)</f>
        <v>1</v>
      </c>
      <c r="AA105" s="12" t="n">
        <f aca="false">F105+(G105*H105)-F105*(G105*H105)</f>
        <v>1</v>
      </c>
      <c r="AB105" s="12" t="n">
        <f aca="false">(F105+G105-F105*G105)*(F105+H105-F105*H105)</f>
        <v>1</v>
      </c>
      <c r="AC105" s="12" t="n">
        <f aca="false">IF(ABS(AA105-AB105)&lt;0.0000001,1,0)</f>
        <v>1</v>
      </c>
      <c r="AD105" s="12" t="n">
        <f aca="false">F105*(G105+H105-G105*H105)</f>
        <v>0.999986874076774</v>
      </c>
      <c r="AE105" s="12" t="n">
        <f aca="false">(F105*G105) + (F105*H105) - (F105*G105)*(F105*H105)</f>
        <v>0.999986874076774</v>
      </c>
      <c r="AF105" s="12" t="n">
        <f aca="false">IF(ABS(AD105-AE105)&lt;0.0000001,1,0)</f>
        <v>1</v>
      </c>
      <c r="AR105" s="0" t="n">
        <f aca="false">F105+(MAX(G105,H105))-F105*(MAX(G105,H105))</f>
        <v>1</v>
      </c>
      <c r="AS105" s="0" t="n">
        <f aca="false">MAX((F105+G105-F105*G105),(F105+H105-F105*H105))</f>
        <v>1</v>
      </c>
      <c r="AT105" s="0" t="n">
        <f aca="false">IF(ABS(AR105-AS105)&lt;0.0000001,1,0)</f>
        <v>1</v>
      </c>
      <c r="AU105" s="0" t="n">
        <f aca="false">F105+(MIN(G105,H105))-F105*(MIN(G105,H105))</f>
        <v>1</v>
      </c>
      <c r="AV105" s="0" t="n">
        <f aca="false">MIN((F105+G105-F105*G105),(F105+H105-F105*H105))</f>
        <v>1</v>
      </c>
      <c r="AW105" s="0" t="n">
        <f aca="false">IF(ABS(AU105-AV105)&lt;0.0000001,1,0)</f>
        <v>1</v>
      </c>
      <c r="AX105" s="0" t="n">
        <f aca="false">F105*(MAX(G105,H105))</f>
        <v>0.999967292500327</v>
      </c>
      <c r="AY105" s="0" t="n">
        <f aca="false">MAX(F105*G105,F105*H105)</f>
        <v>0.999967292500327</v>
      </c>
      <c r="AZ105" s="0" t="n">
        <f aca="false">IF(ABS(AX105-AY105)&lt;0.0000001,1,0)</f>
        <v>1</v>
      </c>
      <c r="BA105" s="0" t="n">
        <f aca="false">F105*(MIN(G105,H105))</f>
        <v>0.598687660112452</v>
      </c>
      <c r="BB105" s="0" t="n">
        <f aca="false">MIN(F105*G105,F105*H105)</f>
        <v>0.598687660112452</v>
      </c>
      <c r="BC105" s="0" t="n">
        <f aca="false">IF(ABS(BA105-BB105)&lt;0.0000001,1,0)</f>
        <v>1</v>
      </c>
      <c r="BO105" s="0" t="n">
        <f aca="false">1-MAX(F105,G105)</f>
        <v>0</v>
      </c>
      <c r="BP105" s="0" t="n">
        <f aca="false">MIN(1-F105,1-G105)</f>
        <v>0</v>
      </c>
      <c r="BQ105" s="0" t="n">
        <f aca="false">IF(ABS(BO105-BP105)&lt;0.0000001,1,0)</f>
        <v>1</v>
      </c>
      <c r="BR105" s="0" t="n">
        <f aca="false">1-MIN(F105,G105)</f>
        <v>3.27074996728793E-005</v>
      </c>
      <c r="BS105" s="0" t="n">
        <f aca="false">MAX(1-F105,1-G105)</f>
        <v>3.27074996728793E-005</v>
      </c>
      <c r="BT105" s="0" t="n">
        <f aca="false">IF(ABS(BR105-BS105)&lt;0.0000001,1,0)</f>
        <v>1</v>
      </c>
      <c r="BU105" s="0" t="n">
        <f aca="false">1-F105*G105</f>
        <v>3.27074996728793E-005</v>
      </c>
      <c r="BV105" s="0" t="n">
        <f aca="false">(1-F105)+(1-G105)-(1-F105)*(1-G105)</f>
        <v>3.27074996728793E-005</v>
      </c>
      <c r="BW105" s="0" t="n">
        <f aca="false">IF(ABS(BU105-BV105)&lt;0.0000001,1,0)</f>
        <v>1</v>
      </c>
      <c r="BX105" s="0" t="n">
        <f aca="false">1-(F105+G105-F105*G105)</f>
        <v>0</v>
      </c>
      <c r="BY105" s="0" t="n">
        <f aca="false">(1-F105)*(1-G105)</f>
        <v>0</v>
      </c>
      <c r="BZ105" s="0" t="n">
        <f aca="false">IF(ABS(BX105-BY105)&lt;0.0000001,1,0)</f>
        <v>1</v>
      </c>
    </row>
    <row r="106" customFormat="false" ht="14.25" hidden="false" customHeight="false" outlineLevel="0" collapsed="false">
      <c r="A106" s="16" t="n">
        <v>10.3</v>
      </c>
      <c r="F106" s="4" t="n">
        <f aca="false">IF(AND((A105&gt;=$D$4),(A105&lt;=$D$5)),1,IF(AND((A105&gt;$D$3),(A105&lt;$D$4)),((A105-$D$3)/($D$4-$D$3)),IF(AND((A105&gt;$D$5),(A105&lt;$D$6)),((A105-$D$6)/($D$5-$D$6)),0)))</f>
        <v>1</v>
      </c>
      <c r="G106" s="4" t="n">
        <f aca="false">1/(1+ABS((A105-$D$22)/$D$20)^(2*$D$21))</f>
        <v>0.99993439430439</v>
      </c>
      <c r="H106" s="4" t="n">
        <f aca="false">1/(1+EXP(-$D$35*(A105-$D$36)))</f>
        <v>0.689974481127612</v>
      </c>
      <c r="J106" s="12" t="n">
        <f aca="false">MIN(F106,MAX(G106,H106))</f>
        <v>0.99993439430439</v>
      </c>
      <c r="K106" s="12" t="n">
        <f aca="false">MAX(MIN(F106,G106),MIN(F106,H106))</f>
        <v>0.99993439430439</v>
      </c>
      <c r="L106" s="12" t="n">
        <f aca="false">IF(ABS(J106-K106)&lt;0.0000001,1,0)</f>
        <v>1</v>
      </c>
      <c r="M106" s="4" t="n">
        <f aca="false">MAX(F106,MIN(G106,H106))</f>
        <v>1</v>
      </c>
      <c r="N106" s="4" t="n">
        <f aca="false">MIN(MAX(F106,G106),MAX(F106,H106))</f>
        <v>1</v>
      </c>
      <c r="O106" s="4" t="n">
        <f aca="false">IF(ABS(M106-N106)&lt;0.0000001,1,0)</f>
        <v>1</v>
      </c>
      <c r="AA106" s="12" t="n">
        <f aca="false">F106+(G106*H106)-F106*(G106*H106)</f>
        <v>1</v>
      </c>
      <c r="AB106" s="12" t="n">
        <f aca="false">(F106+G106-F106*G106)*(F106+H106-F106*H106)</f>
        <v>1</v>
      </c>
      <c r="AC106" s="12" t="n">
        <f aca="false">IF(ABS(AA106-AB106)&lt;0.0000001,1,0)</f>
        <v>1</v>
      </c>
      <c r="AD106" s="12" t="n">
        <f aca="false">F106*(G106+H106-G106*H106)</f>
        <v>0.999979660560177</v>
      </c>
      <c r="AE106" s="12" t="n">
        <f aca="false">(F106*G106) + (F106*H106) - (F106*G106)*(F106*H106)</f>
        <v>0.999979660560177</v>
      </c>
      <c r="AF106" s="12" t="n">
        <f aca="false">IF(ABS(AD106-AE106)&lt;0.0000001,1,0)</f>
        <v>1</v>
      </c>
      <c r="AR106" s="0" t="n">
        <f aca="false">F106+(MAX(G106,H106))-F106*(MAX(G106,H106))</f>
        <v>1</v>
      </c>
      <c r="AS106" s="0" t="n">
        <f aca="false">MAX((F106+G106-F106*G106),(F106+H106-F106*H106))</f>
        <v>1</v>
      </c>
      <c r="AT106" s="0" t="n">
        <f aca="false">IF(ABS(AR106-AS106)&lt;0.0000001,1,0)</f>
        <v>1</v>
      </c>
      <c r="AU106" s="0" t="n">
        <f aca="false">F106+(MIN(G106,H106))-F106*(MIN(G106,H106))</f>
        <v>1</v>
      </c>
      <c r="AV106" s="0" t="n">
        <f aca="false">MIN((F106+G106-F106*G106),(F106+H106-F106*H106))</f>
        <v>1</v>
      </c>
      <c r="AW106" s="0" t="n">
        <f aca="false">IF(ABS(AU106-AV106)&lt;0.0000001,1,0)</f>
        <v>1</v>
      </c>
      <c r="AX106" s="0" t="n">
        <f aca="false">F106*(MAX(G106,H106))</f>
        <v>0.99993439430439</v>
      </c>
      <c r="AY106" s="0" t="n">
        <f aca="false">MAX(F106*G106,F106*H106)</f>
        <v>0.99993439430439</v>
      </c>
      <c r="AZ106" s="0" t="n">
        <f aca="false">IF(ABS(AX106-AY106)&lt;0.0000001,1,0)</f>
        <v>1</v>
      </c>
      <c r="BA106" s="0" t="n">
        <f aca="false">F106*(MIN(G106,H106))</f>
        <v>0.689974481127612</v>
      </c>
      <c r="BB106" s="0" t="n">
        <f aca="false">MIN(F106*G106,F106*H106)</f>
        <v>0.689974481127612</v>
      </c>
      <c r="BC106" s="0" t="n">
        <f aca="false">IF(ABS(BA106-BB106)&lt;0.0000001,1,0)</f>
        <v>1</v>
      </c>
      <c r="BO106" s="0" t="n">
        <f aca="false">1-MAX(F106,G106)</f>
        <v>0</v>
      </c>
      <c r="BP106" s="0" t="n">
        <f aca="false">MIN(1-F106,1-G106)</f>
        <v>0</v>
      </c>
      <c r="BQ106" s="0" t="n">
        <f aca="false">IF(ABS(BO106-BP106)&lt;0.0000001,1,0)</f>
        <v>1</v>
      </c>
      <c r="BR106" s="0" t="n">
        <f aca="false">1-MIN(F106,G106)</f>
        <v>6.56056956103157E-005</v>
      </c>
      <c r="BS106" s="0" t="n">
        <f aca="false">MAX(1-F106,1-G106)</f>
        <v>6.56056956103157E-005</v>
      </c>
      <c r="BT106" s="0" t="n">
        <f aca="false">IF(ABS(BR106-BS106)&lt;0.0000001,1,0)</f>
        <v>1</v>
      </c>
      <c r="BU106" s="0" t="n">
        <f aca="false">1-F106*G106</f>
        <v>6.56056956103157E-005</v>
      </c>
      <c r="BV106" s="0" t="n">
        <f aca="false">(1-F106)+(1-G106)-(1-F106)*(1-G106)</f>
        <v>6.56056956103157E-005</v>
      </c>
      <c r="BW106" s="0" t="n">
        <f aca="false">IF(ABS(BU106-BV106)&lt;0.0000001,1,0)</f>
        <v>1</v>
      </c>
      <c r="BX106" s="0" t="n">
        <f aca="false">1-(F106+G106-F106*G106)</f>
        <v>0</v>
      </c>
      <c r="BY106" s="0" t="n">
        <f aca="false">(1-F106)*(1-G106)</f>
        <v>0</v>
      </c>
      <c r="BZ106" s="0" t="n">
        <f aca="false">IF(ABS(BX106-BY106)&lt;0.0000001,1,0)</f>
        <v>1</v>
      </c>
    </row>
    <row r="107" customFormat="false" ht="14.25" hidden="false" customHeight="false" outlineLevel="0" collapsed="false">
      <c r="A107" s="16" t="n">
        <v>10.4</v>
      </c>
      <c r="F107" s="4" t="n">
        <f aca="false">IF(AND((A106&gt;=$D$4),(A106&lt;=$D$5)),1,IF(AND((A106&gt;$D$3),(A106&lt;$D$4)),((A106-$D$3)/($D$4-$D$3)),IF(AND((A106&gt;$D$5),(A106&lt;$D$6)),((A106-$D$6)/($D$5-$D$6)),0)))</f>
        <v>1</v>
      </c>
      <c r="G107" s="4" t="n">
        <f aca="false">1/(1+ABS((A106-$D$22)/$D$20)^(2*$D$21))</f>
        <v>0.999875544860974</v>
      </c>
      <c r="H107" s="4" t="n">
        <f aca="false">1/(1+EXP(-$D$35*(A106-$D$36)))</f>
        <v>0.768524783499018</v>
      </c>
      <c r="J107" s="12" t="n">
        <f aca="false">MIN(F107,MAX(G107,H107))</f>
        <v>0.999875544860974</v>
      </c>
      <c r="K107" s="12" t="n">
        <f aca="false">MAX(MIN(F107,G107),MIN(F107,H107))</f>
        <v>0.999875544860974</v>
      </c>
      <c r="L107" s="12" t="n">
        <f aca="false">IF(ABS(J107-K107)&lt;0.0000001,1,0)</f>
        <v>1</v>
      </c>
      <c r="M107" s="4" t="n">
        <f aca="false">MAX(F107,MIN(G107,H107))</f>
        <v>1</v>
      </c>
      <c r="N107" s="4" t="n">
        <f aca="false">MIN(MAX(F107,G107),MAX(F107,H107))</f>
        <v>1</v>
      </c>
      <c r="O107" s="4" t="n">
        <f aca="false">IF(ABS(M107-N107)&lt;0.0000001,1,0)</f>
        <v>1</v>
      </c>
      <c r="AA107" s="12" t="n">
        <f aca="false">F107+(G107*H107)-F107*(G107*H107)</f>
        <v>1</v>
      </c>
      <c r="AB107" s="12" t="n">
        <f aca="false">(F107+G107-F107*G107)*(F107+H107-F107*H107)</f>
        <v>1</v>
      </c>
      <c r="AC107" s="12" t="n">
        <f aca="false">IF(ABS(AA107-AB107)&lt;0.0000001,1,0)</f>
        <v>1</v>
      </c>
      <c r="AD107" s="12" t="n">
        <f aca="false">F107*(G107+H107-G107*H107)</f>
        <v>0.999971191719749</v>
      </c>
      <c r="AE107" s="12" t="n">
        <f aca="false">(F107*G107) + (F107*H107) - (F107*G107)*(F107*H107)</f>
        <v>0.999971191719749</v>
      </c>
      <c r="AF107" s="12" t="n">
        <f aca="false">IF(ABS(AD107-AE107)&lt;0.0000001,1,0)</f>
        <v>1</v>
      </c>
      <c r="AR107" s="0" t="n">
        <f aca="false">F107+(MAX(G107,H107))-F107*(MAX(G107,H107))</f>
        <v>1</v>
      </c>
      <c r="AS107" s="0" t="n">
        <f aca="false">MAX((F107+G107-F107*G107),(F107+H107-F107*H107))</f>
        <v>1</v>
      </c>
      <c r="AT107" s="0" t="n">
        <f aca="false">IF(ABS(AR107-AS107)&lt;0.0000001,1,0)</f>
        <v>1</v>
      </c>
      <c r="AU107" s="0" t="n">
        <f aca="false">F107+(MIN(G107,H107))-F107*(MIN(G107,H107))</f>
        <v>1</v>
      </c>
      <c r="AV107" s="0" t="n">
        <f aca="false">MIN((F107+G107-F107*G107),(F107+H107-F107*H107))</f>
        <v>1</v>
      </c>
      <c r="AW107" s="0" t="n">
        <f aca="false">IF(ABS(AU107-AV107)&lt;0.0000001,1,0)</f>
        <v>1</v>
      </c>
      <c r="AX107" s="0" t="n">
        <f aca="false">F107*(MAX(G107,H107))</f>
        <v>0.999875544860974</v>
      </c>
      <c r="AY107" s="0" t="n">
        <f aca="false">MAX(F107*G107,F107*H107)</f>
        <v>0.999875544860974</v>
      </c>
      <c r="AZ107" s="0" t="n">
        <f aca="false">IF(ABS(AX107-AY107)&lt;0.0000001,1,0)</f>
        <v>1</v>
      </c>
      <c r="BA107" s="0" t="n">
        <f aca="false">F107*(MIN(G107,H107))</f>
        <v>0.768524783499018</v>
      </c>
      <c r="BB107" s="0" t="n">
        <f aca="false">MIN(F107*G107,F107*H107)</f>
        <v>0.768524783499018</v>
      </c>
      <c r="BC107" s="0" t="n">
        <f aca="false">IF(ABS(BA107-BB107)&lt;0.0000001,1,0)</f>
        <v>1</v>
      </c>
      <c r="BO107" s="0" t="n">
        <f aca="false">1-MAX(F107,G107)</f>
        <v>0</v>
      </c>
      <c r="BP107" s="0" t="n">
        <f aca="false">MIN(1-F107,1-G107)</f>
        <v>0</v>
      </c>
      <c r="BQ107" s="0" t="n">
        <f aca="false">IF(ABS(BO107-BP107)&lt;0.0000001,1,0)</f>
        <v>1</v>
      </c>
      <c r="BR107" s="0" t="n">
        <f aca="false">1-MIN(F107,G107)</f>
        <v>0.000124455139025814</v>
      </c>
      <c r="BS107" s="0" t="n">
        <f aca="false">MAX(1-F107,1-G107)</f>
        <v>0.000124455139025814</v>
      </c>
      <c r="BT107" s="0" t="n">
        <f aca="false">IF(ABS(BR107-BS107)&lt;0.0000001,1,0)</f>
        <v>1</v>
      </c>
      <c r="BU107" s="0" t="n">
        <f aca="false">1-F107*G107</f>
        <v>0.000124455139025814</v>
      </c>
      <c r="BV107" s="0" t="n">
        <f aca="false">(1-F107)+(1-G107)-(1-F107)*(1-G107)</f>
        <v>0.000124455139025814</v>
      </c>
      <c r="BW107" s="0" t="n">
        <f aca="false">IF(ABS(BU107-BV107)&lt;0.0000001,1,0)</f>
        <v>1</v>
      </c>
      <c r="BX107" s="0" t="n">
        <f aca="false">1-(F107+G107-F107*G107)</f>
        <v>0</v>
      </c>
      <c r="BY107" s="0" t="n">
        <f aca="false">(1-F107)*(1-G107)</f>
        <v>0</v>
      </c>
      <c r="BZ107" s="0" t="n">
        <f aca="false">IF(ABS(BX107-BY107)&lt;0.0000001,1,0)</f>
        <v>1</v>
      </c>
    </row>
    <row r="108" customFormat="false" ht="14.25" hidden="false" customHeight="false" outlineLevel="0" collapsed="false">
      <c r="A108" s="16" t="n">
        <v>10.5</v>
      </c>
      <c r="F108" s="4" t="n">
        <f aca="false">IF(AND((A107&gt;=$D$4),(A107&lt;=$D$5)),1,IF(AND((A107&gt;$D$3),(A107&lt;$D$4)),((A107-$D$3)/($D$4-$D$3)),IF(AND((A107&gt;$D$5),(A107&lt;$D$6)),((A107-$D$6)/($D$5-$D$6)),0)))</f>
        <v>1</v>
      </c>
      <c r="G108" s="4" t="n">
        <f aca="false">1/(1+ABS((A107-$D$22)/$D$20)^(2*$D$21))</f>
        <v>0.999774863158949</v>
      </c>
      <c r="H108" s="4" t="n">
        <f aca="false">1/(1+EXP(-$D$35*(A107-$D$36)))</f>
        <v>0.832018385133925</v>
      </c>
      <c r="J108" s="12" t="n">
        <f aca="false">MIN(F108,MAX(G108,H108))</f>
        <v>0.999774863158949</v>
      </c>
      <c r="K108" s="12" t="n">
        <f aca="false">MAX(MIN(F108,G108),MIN(F108,H108))</f>
        <v>0.999774863158949</v>
      </c>
      <c r="L108" s="12" t="n">
        <f aca="false">IF(ABS(J108-K108)&lt;0.0000001,1,0)</f>
        <v>1</v>
      </c>
      <c r="M108" s="4" t="n">
        <f aca="false">MAX(F108,MIN(G108,H108))</f>
        <v>1</v>
      </c>
      <c r="N108" s="4" t="n">
        <f aca="false">MIN(MAX(F108,G108),MAX(F108,H108))</f>
        <v>1</v>
      </c>
      <c r="O108" s="4" t="n">
        <f aca="false">IF(ABS(M108-N108)&lt;0.0000001,1,0)</f>
        <v>1</v>
      </c>
      <c r="AA108" s="12" t="n">
        <f aca="false">F108+(G108*H108)-F108*(G108*H108)</f>
        <v>1</v>
      </c>
      <c r="AB108" s="12" t="n">
        <f aca="false">(F108+G108-F108*G108)*(F108+H108-F108*H108)</f>
        <v>1</v>
      </c>
      <c r="AC108" s="12" t="n">
        <f aca="false">IF(ABS(AA108-AB108)&lt;0.0000001,1,0)</f>
        <v>1</v>
      </c>
      <c r="AD108" s="12" t="n">
        <f aca="false">F108*(G108+H108-G108*H108)</f>
        <v>0.999962181149874</v>
      </c>
      <c r="AE108" s="12" t="n">
        <f aca="false">(F108*G108) + (F108*H108) - (F108*G108)*(F108*H108)</f>
        <v>0.999962181149874</v>
      </c>
      <c r="AF108" s="12" t="n">
        <f aca="false">IF(ABS(AD108-AE108)&lt;0.0000001,1,0)</f>
        <v>1</v>
      </c>
      <c r="AR108" s="0" t="n">
        <f aca="false">F108+(MAX(G108,H108))-F108*(MAX(G108,H108))</f>
        <v>1</v>
      </c>
      <c r="AS108" s="0" t="n">
        <f aca="false">MAX((F108+G108-F108*G108),(F108+H108-F108*H108))</f>
        <v>1</v>
      </c>
      <c r="AT108" s="0" t="n">
        <f aca="false">IF(ABS(AR108-AS108)&lt;0.0000001,1,0)</f>
        <v>1</v>
      </c>
      <c r="AU108" s="0" t="n">
        <f aca="false">F108+(MIN(G108,H108))-F108*(MIN(G108,H108))</f>
        <v>1</v>
      </c>
      <c r="AV108" s="0" t="n">
        <f aca="false">MIN((F108+G108-F108*G108),(F108+H108-F108*H108))</f>
        <v>1</v>
      </c>
      <c r="AW108" s="0" t="n">
        <f aca="false">IF(ABS(AU108-AV108)&lt;0.0000001,1,0)</f>
        <v>1</v>
      </c>
      <c r="AX108" s="0" t="n">
        <f aca="false">F108*(MAX(G108,H108))</f>
        <v>0.999774863158949</v>
      </c>
      <c r="AY108" s="0" t="n">
        <f aca="false">MAX(F108*G108,F108*H108)</f>
        <v>0.999774863158949</v>
      </c>
      <c r="AZ108" s="0" t="n">
        <f aca="false">IF(ABS(AX108-AY108)&lt;0.0000001,1,0)</f>
        <v>1</v>
      </c>
      <c r="BA108" s="0" t="n">
        <f aca="false">F108*(MIN(G108,H108))</f>
        <v>0.832018385133925</v>
      </c>
      <c r="BB108" s="0" t="n">
        <f aca="false">MIN(F108*G108,F108*H108)</f>
        <v>0.832018385133925</v>
      </c>
      <c r="BC108" s="0" t="n">
        <f aca="false">IF(ABS(BA108-BB108)&lt;0.0000001,1,0)</f>
        <v>1</v>
      </c>
      <c r="BO108" s="0" t="n">
        <f aca="false">1-MAX(F108,G108)</f>
        <v>0</v>
      </c>
      <c r="BP108" s="0" t="n">
        <f aca="false">MIN(1-F108,1-G108)</f>
        <v>0</v>
      </c>
      <c r="BQ108" s="0" t="n">
        <f aca="false">IF(ABS(BO108-BP108)&lt;0.0000001,1,0)</f>
        <v>1</v>
      </c>
      <c r="BR108" s="0" t="n">
        <f aca="false">1-MIN(F108,G108)</f>
        <v>0.000225136841051188</v>
      </c>
      <c r="BS108" s="0" t="n">
        <f aca="false">MAX(1-F108,1-G108)</f>
        <v>0.000225136841051188</v>
      </c>
      <c r="BT108" s="0" t="n">
        <f aca="false">IF(ABS(BR108-BS108)&lt;0.0000001,1,0)</f>
        <v>1</v>
      </c>
      <c r="BU108" s="0" t="n">
        <f aca="false">1-F108*G108</f>
        <v>0.000225136841051188</v>
      </c>
      <c r="BV108" s="0" t="n">
        <f aca="false">(1-F108)+(1-G108)-(1-F108)*(1-G108)</f>
        <v>0.000225136841051188</v>
      </c>
      <c r="BW108" s="0" t="n">
        <f aca="false">IF(ABS(BU108-BV108)&lt;0.0000001,1,0)</f>
        <v>1</v>
      </c>
      <c r="BX108" s="0" t="n">
        <f aca="false">1-(F108+G108-F108*G108)</f>
        <v>0</v>
      </c>
      <c r="BY108" s="0" t="n">
        <f aca="false">(1-F108)*(1-G108)</f>
        <v>0</v>
      </c>
      <c r="BZ108" s="0" t="n">
        <f aca="false">IF(ABS(BX108-BY108)&lt;0.0000001,1,0)</f>
        <v>1</v>
      </c>
    </row>
    <row r="109" customFormat="false" ht="14.25" hidden="false" customHeight="false" outlineLevel="0" collapsed="false">
      <c r="A109" s="16" t="n">
        <v>10.6</v>
      </c>
      <c r="F109" s="4" t="n">
        <f aca="false">IF(AND((A108&gt;=$D$4),(A108&lt;=$D$5)),1,IF(AND((A108&gt;$D$3),(A108&lt;$D$4)),((A108-$D$3)/($D$4-$D$3)),IF(AND((A108&gt;$D$5),(A108&lt;$D$6)),((A108-$D$6)/($D$5-$D$6)),0)))</f>
        <v>1</v>
      </c>
      <c r="G109" s="4" t="n">
        <f aca="false">1/(1+ABS((A108-$D$22)/$D$20)^(2*$D$21))</f>
        <v>0.99960908679852</v>
      </c>
      <c r="H109" s="4" t="n">
        <f aca="false">1/(1+EXP(-$D$35*(A108-$D$36)))</f>
        <v>0.880797077977882</v>
      </c>
      <c r="J109" s="12" t="n">
        <f aca="false">MIN(F109,MAX(G109,H109))</f>
        <v>0.99960908679852</v>
      </c>
      <c r="K109" s="12" t="n">
        <f aca="false">MAX(MIN(F109,G109),MIN(F109,H109))</f>
        <v>0.99960908679852</v>
      </c>
      <c r="L109" s="12" t="n">
        <f aca="false">IF(ABS(J109-K109)&lt;0.0000001,1,0)</f>
        <v>1</v>
      </c>
      <c r="M109" s="4" t="n">
        <f aca="false">MAX(F109,MIN(G109,H109))</f>
        <v>1</v>
      </c>
      <c r="N109" s="4" t="n">
        <f aca="false">MIN(MAX(F109,G109),MAX(F109,H109))</f>
        <v>1</v>
      </c>
      <c r="O109" s="4" t="n">
        <f aca="false">IF(ABS(M109-N109)&lt;0.0000001,1,0)</f>
        <v>1</v>
      </c>
      <c r="AA109" s="12" t="n">
        <f aca="false">F109+(G109*H109)-F109*(G109*H109)</f>
        <v>1</v>
      </c>
      <c r="AB109" s="12" t="n">
        <f aca="false">(F109+G109-F109*G109)*(F109+H109-F109*H109)</f>
        <v>1</v>
      </c>
      <c r="AC109" s="12" t="n">
        <f aca="false">IF(ABS(AA109-AB109)&lt;0.0000001,1,0)</f>
        <v>1</v>
      </c>
      <c r="AD109" s="12" t="n">
        <f aca="false">F109*(G109+H109-G109*H109)</f>
        <v>0.999953402004127</v>
      </c>
      <c r="AE109" s="12" t="n">
        <f aca="false">(F109*G109) + (F109*H109) - (F109*G109)*(F109*H109)</f>
        <v>0.999953402004127</v>
      </c>
      <c r="AF109" s="12" t="n">
        <f aca="false">IF(ABS(AD109-AE109)&lt;0.0000001,1,0)</f>
        <v>1</v>
      </c>
      <c r="AR109" s="0" t="n">
        <f aca="false">F109+(MAX(G109,H109))-F109*(MAX(G109,H109))</f>
        <v>1</v>
      </c>
      <c r="AS109" s="0" t="n">
        <f aca="false">MAX((F109+G109-F109*G109),(F109+H109-F109*H109))</f>
        <v>1</v>
      </c>
      <c r="AT109" s="0" t="n">
        <f aca="false">IF(ABS(AR109-AS109)&lt;0.0000001,1,0)</f>
        <v>1</v>
      </c>
      <c r="AU109" s="0" t="n">
        <f aca="false">F109+(MIN(G109,H109))-F109*(MIN(G109,H109))</f>
        <v>1</v>
      </c>
      <c r="AV109" s="0" t="n">
        <f aca="false">MIN((F109+G109-F109*G109),(F109+H109-F109*H109))</f>
        <v>1</v>
      </c>
      <c r="AW109" s="0" t="n">
        <f aca="false">IF(ABS(AU109-AV109)&lt;0.0000001,1,0)</f>
        <v>1</v>
      </c>
      <c r="AX109" s="0" t="n">
        <f aca="false">F109*(MAX(G109,H109))</f>
        <v>0.99960908679852</v>
      </c>
      <c r="AY109" s="0" t="n">
        <f aca="false">MAX(F109*G109,F109*H109)</f>
        <v>0.99960908679852</v>
      </c>
      <c r="AZ109" s="0" t="n">
        <f aca="false">IF(ABS(AX109-AY109)&lt;0.0000001,1,0)</f>
        <v>1</v>
      </c>
      <c r="BA109" s="0" t="n">
        <f aca="false">F109*(MIN(G109,H109))</f>
        <v>0.880797077977882</v>
      </c>
      <c r="BB109" s="0" t="n">
        <f aca="false">MIN(F109*G109,F109*H109)</f>
        <v>0.880797077977882</v>
      </c>
      <c r="BC109" s="0" t="n">
        <f aca="false">IF(ABS(BA109-BB109)&lt;0.0000001,1,0)</f>
        <v>1</v>
      </c>
      <c r="BO109" s="0" t="n">
        <f aca="false">1-MAX(F109,G109)</f>
        <v>0</v>
      </c>
      <c r="BP109" s="0" t="n">
        <f aca="false">MIN(1-F109,1-G109)</f>
        <v>0</v>
      </c>
      <c r="BQ109" s="0" t="n">
        <f aca="false">IF(ABS(BO109-BP109)&lt;0.0000001,1,0)</f>
        <v>1</v>
      </c>
      <c r="BR109" s="0" t="n">
        <f aca="false">1-MIN(F109,G109)</f>
        <v>0.000390913201480214</v>
      </c>
      <c r="BS109" s="0" t="n">
        <f aca="false">MAX(1-F109,1-G109)</f>
        <v>0.000390913201480214</v>
      </c>
      <c r="BT109" s="0" t="n">
        <f aca="false">IF(ABS(BR109-BS109)&lt;0.0000001,1,0)</f>
        <v>1</v>
      </c>
      <c r="BU109" s="0" t="n">
        <f aca="false">1-F109*G109</f>
        <v>0.000390913201480214</v>
      </c>
      <c r="BV109" s="0" t="n">
        <f aca="false">(1-F109)+(1-G109)-(1-F109)*(1-G109)</f>
        <v>0.000390913201480214</v>
      </c>
      <c r="BW109" s="0" t="n">
        <f aca="false">IF(ABS(BU109-BV109)&lt;0.0000001,1,0)</f>
        <v>1</v>
      </c>
      <c r="BX109" s="0" t="n">
        <f aca="false">1-(F109+G109-F109*G109)</f>
        <v>0</v>
      </c>
      <c r="BY109" s="0" t="n">
        <f aca="false">(1-F109)*(1-G109)</f>
        <v>0</v>
      </c>
      <c r="BZ109" s="0" t="n">
        <f aca="false">IF(ABS(BX109-BY109)&lt;0.0000001,1,0)</f>
        <v>1</v>
      </c>
    </row>
    <row r="110" customFormat="false" ht="14.25" hidden="false" customHeight="false" outlineLevel="0" collapsed="false">
      <c r="A110" s="16" t="n">
        <v>10.7</v>
      </c>
      <c r="F110" s="4" t="n">
        <f aca="false">IF(AND((A109&gt;=$D$4),(A109&lt;=$D$5)),1,IF(AND((A109&gt;$D$3),(A109&lt;$D$4)),((A109-$D$3)/($D$4-$D$3)),IF(AND((A109&gt;$D$5),(A109&lt;$D$6)),((A109-$D$6)/($D$5-$D$6)),0)))</f>
        <v>1</v>
      </c>
      <c r="G110" s="4" t="n">
        <f aca="false">1/(1+ABS((A109-$D$22)/$D$20)^(2*$D$21))</f>
        <v>0.999345069215439</v>
      </c>
      <c r="H110" s="4" t="n">
        <f aca="false">1/(1+EXP(-$D$35*(A109-$D$36)))</f>
        <v>0.916827303506077</v>
      </c>
      <c r="J110" s="12" t="n">
        <f aca="false">MIN(F110,MAX(G110,H110))</f>
        <v>0.999345069215439</v>
      </c>
      <c r="K110" s="12" t="n">
        <f aca="false">MAX(MIN(F110,G110),MIN(F110,H110))</f>
        <v>0.999345069215439</v>
      </c>
      <c r="L110" s="12" t="n">
        <f aca="false">IF(ABS(J110-K110)&lt;0.0000001,1,0)</f>
        <v>1</v>
      </c>
      <c r="M110" s="4" t="n">
        <f aca="false">MAX(F110,MIN(G110,H110))</f>
        <v>1</v>
      </c>
      <c r="N110" s="4" t="n">
        <f aca="false">MIN(MAX(F110,G110),MAX(F110,H110))</f>
        <v>1</v>
      </c>
      <c r="O110" s="4" t="n">
        <f aca="false">IF(ABS(M110-N110)&lt;0.0000001,1,0)</f>
        <v>1</v>
      </c>
      <c r="AA110" s="12" t="n">
        <f aca="false">F110+(G110*H110)-F110*(G110*H110)</f>
        <v>1</v>
      </c>
      <c r="AB110" s="12" t="n">
        <f aca="false">(F110+G110-F110*G110)*(F110+H110-F110*H110)</f>
        <v>1</v>
      </c>
      <c r="AC110" s="12" t="n">
        <f aca="false">IF(ABS(AA110-AB110)&lt;0.0000001,1,0)</f>
        <v>1</v>
      </c>
      <c r="AD110" s="12" t="n">
        <f aca="false">F110*(G110+H110-G110*H110)</f>
        <v>0.999945527640631</v>
      </c>
      <c r="AE110" s="12" t="n">
        <f aca="false">(F110*G110) + (F110*H110) - (F110*G110)*(F110*H110)</f>
        <v>0.999945527640631</v>
      </c>
      <c r="AF110" s="12" t="n">
        <f aca="false">IF(ABS(AD110-AE110)&lt;0.0000001,1,0)</f>
        <v>1</v>
      </c>
      <c r="AR110" s="0" t="n">
        <f aca="false">F110+(MAX(G110,H110))-F110*(MAX(G110,H110))</f>
        <v>1</v>
      </c>
      <c r="AS110" s="0" t="n">
        <f aca="false">MAX((F110+G110-F110*G110),(F110+H110-F110*H110))</f>
        <v>1</v>
      </c>
      <c r="AT110" s="0" t="n">
        <f aca="false">IF(ABS(AR110-AS110)&lt;0.0000001,1,0)</f>
        <v>1</v>
      </c>
      <c r="AU110" s="0" t="n">
        <f aca="false">F110+(MIN(G110,H110))-F110*(MIN(G110,H110))</f>
        <v>1</v>
      </c>
      <c r="AV110" s="0" t="n">
        <f aca="false">MIN((F110+G110-F110*G110),(F110+H110-F110*H110))</f>
        <v>1</v>
      </c>
      <c r="AW110" s="0" t="n">
        <f aca="false">IF(ABS(AU110-AV110)&lt;0.0000001,1,0)</f>
        <v>1</v>
      </c>
      <c r="AX110" s="0" t="n">
        <f aca="false">F110*(MAX(G110,H110))</f>
        <v>0.999345069215439</v>
      </c>
      <c r="AY110" s="0" t="n">
        <f aca="false">MAX(F110*G110,F110*H110)</f>
        <v>0.999345069215439</v>
      </c>
      <c r="AZ110" s="0" t="n">
        <f aca="false">IF(ABS(AX110-AY110)&lt;0.0000001,1,0)</f>
        <v>1</v>
      </c>
      <c r="BA110" s="0" t="n">
        <f aca="false">F110*(MIN(G110,H110))</f>
        <v>0.916827303506077</v>
      </c>
      <c r="BB110" s="0" t="n">
        <f aca="false">MIN(F110*G110,F110*H110)</f>
        <v>0.916827303506077</v>
      </c>
      <c r="BC110" s="0" t="n">
        <f aca="false">IF(ABS(BA110-BB110)&lt;0.0000001,1,0)</f>
        <v>1</v>
      </c>
      <c r="BO110" s="0" t="n">
        <f aca="false">1-MAX(F110,G110)</f>
        <v>0</v>
      </c>
      <c r="BP110" s="0" t="n">
        <f aca="false">MIN(1-F110,1-G110)</f>
        <v>0</v>
      </c>
      <c r="BQ110" s="0" t="n">
        <f aca="false">IF(ABS(BO110-BP110)&lt;0.0000001,1,0)</f>
        <v>1</v>
      </c>
      <c r="BR110" s="0" t="n">
        <f aca="false">1-MIN(F110,G110)</f>
        <v>0.000654930784561136</v>
      </c>
      <c r="BS110" s="0" t="n">
        <f aca="false">MAX(1-F110,1-G110)</f>
        <v>0.000654930784561136</v>
      </c>
      <c r="BT110" s="0" t="n">
        <f aca="false">IF(ABS(BR110-BS110)&lt;0.0000001,1,0)</f>
        <v>1</v>
      </c>
      <c r="BU110" s="0" t="n">
        <f aca="false">1-F110*G110</f>
        <v>0.000654930784561136</v>
      </c>
      <c r="BV110" s="0" t="n">
        <f aca="false">(1-F110)+(1-G110)-(1-F110)*(1-G110)</f>
        <v>0.000654930784561136</v>
      </c>
      <c r="BW110" s="0" t="n">
        <f aca="false">IF(ABS(BU110-BV110)&lt;0.0000001,1,0)</f>
        <v>1</v>
      </c>
      <c r="BX110" s="0" t="n">
        <f aca="false">1-(F110+G110-F110*G110)</f>
        <v>0</v>
      </c>
      <c r="BY110" s="0" t="n">
        <f aca="false">(1-F110)*(1-G110)</f>
        <v>0</v>
      </c>
      <c r="BZ110" s="0" t="n">
        <f aca="false">IF(ABS(BX110-BY110)&lt;0.0000001,1,0)</f>
        <v>1</v>
      </c>
    </row>
    <row r="111" customFormat="false" ht="14.25" hidden="false" customHeight="false" outlineLevel="0" collapsed="false">
      <c r="A111" s="16" t="n">
        <v>10.8</v>
      </c>
      <c r="F111" s="4" t="n">
        <f aca="false">IF(AND((A110&gt;=$D$4),(A110&lt;=$D$5)),1,IF(AND((A110&gt;$D$3),(A110&lt;$D$4)),((A110-$D$3)/($D$4-$D$3)),IF(AND((A110&gt;$D$5),(A110&lt;$D$6)),((A110-$D$6)/($D$5-$D$6)),0)))</f>
        <v>1</v>
      </c>
      <c r="G111" s="4" t="n">
        <f aca="false">1/(1+ABS((A110-$D$22)/$D$20)^(2*$D$21))</f>
        <v>0.998936715663547</v>
      </c>
      <c r="H111" s="4" t="n">
        <f aca="false">1/(1+EXP(-$D$35*(A110-$D$36)))</f>
        <v>0.942675824101131</v>
      </c>
      <c r="J111" s="12" t="n">
        <f aca="false">MIN(F111,MAX(G111,H111))</f>
        <v>0.998936715663547</v>
      </c>
      <c r="K111" s="12" t="n">
        <f aca="false">MAX(MIN(F111,G111),MIN(F111,H111))</f>
        <v>0.998936715663547</v>
      </c>
      <c r="L111" s="12" t="n">
        <f aca="false">IF(ABS(J111-K111)&lt;0.0000001,1,0)</f>
        <v>1</v>
      </c>
      <c r="M111" s="4" t="n">
        <f aca="false">MAX(F111,MIN(G111,H111))</f>
        <v>1</v>
      </c>
      <c r="N111" s="4" t="n">
        <f aca="false">MIN(MAX(F111,G111),MAX(F111,H111))</f>
        <v>1</v>
      </c>
      <c r="O111" s="4" t="n">
        <f aca="false">IF(ABS(M111-N111)&lt;0.0000001,1,0)</f>
        <v>1</v>
      </c>
      <c r="AA111" s="12" t="n">
        <f aca="false">F111+(G111*H111)-F111*(G111*H111)</f>
        <v>1</v>
      </c>
      <c r="AB111" s="12" t="n">
        <f aca="false">(F111+G111-F111*G111)*(F111+H111-F111*H111)</f>
        <v>1</v>
      </c>
      <c r="AC111" s="12" t="n">
        <f aca="false">IF(ABS(AA111-AB111)&lt;0.0000001,1,0)</f>
        <v>1</v>
      </c>
      <c r="AD111" s="12" t="n">
        <f aca="false">F111*(G111+H111-G111*H111)</f>
        <v>0.999939048101667</v>
      </c>
      <c r="AE111" s="12" t="n">
        <f aca="false">(F111*G111) + (F111*H111) - (F111*G111)*(F111*H111)</f>
        <v>0.999939048101667</v>
      </c>
      <c r="AF111" s="12" t="n">
        <f aca="false">IF(ABS(AD111-AE111)&lt;0.0000001,1,0)</f>
        <v>1</v>
      </c>
      <c r="AR111" s="0" t="n">
        <f aca="false">F111+(MAX(G111,H111))-F111*(MAX(G111,H111))</f>
        <v>1</v>
      </c>
      <c r="AS111" s="0" t="n">
        <f aca="false">MAX((F111+G111-F111*G111),(F111+H111-F111*H111))</f>
        <v>1</v>
      </c>
      <c r="AT111" s="0" t="n">
        <f aca="false">IF(ABS(AR111-AS111)&lt;0.0000001,1,0)</f>
        <v>1</v>
      </c>
      <c r="AU111" s="0" t="n">
        <f aca="false">F111+(MIN(G111,H111))-F111*(MIN(G111,H111))</f>
        <v>1</v>
      </c>
      <c r="AV111" s="0" t="n">
        <f aca="false">MIN((F111+G111-F111*G111),(F111+H111-F111*H111))</f>
        <v>1</v>
      </c>
      <c r="AW111" s="0" t="n">
        <f aca="false">IF(ABS(AU111-AV111)&lt;0.0000001,1,0)</f>
        <v>1</v>
      </c>
      <c r="AX111" s="0" t="n">
        <f aca="false">F111*(MAX(G111,H111))</f>
        <v>0.998936715663547</v>
      </c>
      <c r="AY111" s="0" t="n">
        <f aca="false">MAX(F111*G111,F111*H111)</f>
        <v>0.998936715663547</v>
      </c>
      <c r="AZ111" s="0" t="n">
        <f aca="false">IF(ABS(AX111-AY111)&lt;0.0000001,1,0)</f>
        <v>1</v>
      </c>
      <c r="BA111" s="0" t="n">
        <f aca="false">F111*(MIN(G111,H111))</f>
        <v>0.942675824101131</v>
      </c>
      <c r="BB111" s="0" t="n">
        <f aca="false">MIN(F111*G111,F111*H111)</f>
        <v>0.942675824101131</v>
      </c>
      <c r="BC111" s="0" t="n">
        <f aca="false">IF(ABS(BA111-BB111)&lt;0.0000001,1,0)</f>
        <v>1</v>
      </c>
      <c r="BO111" s="0" t="n">
        <f aca="false">1-MAX(F111,G111)</f>
        <v>0</v>
      </c>
      <c r="BP111" s="0" t="n">
        <f aca="false">MIN(1-F111,1-G111)</f>
        <v>0</v>
      </c>
      <c r="BQ111" s="0" t="n">
        <f aca="false">IF(ABS(BO111-BP111)&lt;0.0000001,1,0)</f>
        <v>1</v>
      </c>
      <c r="BR111" s="0" t="n">
        <f aca="false">1-MIN(F111,G111)</f>
        <v>0.00106328433645297</v>
      </c>
      <c r="BS111" s="0" t="n">
        <f aca="false">MAX(1-F111,1-G111)</f>
        <v>0.00106328433645297</v>
      </c>
      <c r="BT111" s="0" t="n">
        <f aca="false">IF(ABS(BR111-BS111)&lt;0.0000001,1,0)</f>
        <v>1</v>
      </c>
      <c r="BU111" s="0" t="n">
        <f aca="false">1-F111*G111</f>
        <v>0.00106328433645297</v>
      </c>
      <c r="BV111" s="0" t="n">
        <f aca="false">(1-F111)+(1-G111)-(1-F111)*(1-G111)</f>
        <v>0.00106328433645297</v>
      </c>
      <c r="BW111" s="0" t="n">
        <f aca="false">IF(ABS(BU111-BV111)&lt;0.0000001,1,0)</f>
        <v>1</v>
      </c>
      <c r="BX111" s="0" t="n">
        <f aca="false">1-(F111+G111-F111*G111)</f>
        <v>0</v>
      </c>
      <c r="BY111" s="0" t="n">
        <f aca="false">(1-F111)*(1-G111)</f>
        <v>0</v>
      </c>
      <c r="BZ111" s="0" t="n">
        <f aca="false">IF(ABS(BX111-BY111)&lt;0.0000001,1,0)</f>
        <v>1</v>
      </c>
    </row>
    <row r="112" customFormat="false" ht="14.25" hidden="false" customHeight="false" outlineLevel="0" collapsed="false">
      <c r="A112" s="16" t="n">
        <v>10.9</v>
      </c>
      <c r="F112" s="4" t="n">
        <f aca="false">IF(AND((A111&gt;=$D$4),(A111&lt;=$D$5)),1,IF(AND((A111&gt;$D$3),(A111&lt;$D$4)),((A111-$D$3)/($D$4-$D$3)),IF(AND((A111&gt;$D$5),(A111&lt;$D$6)),((A111-$D$6)/($D$5-$D$6)),0)))</f>
        <v>1</v>
      </c>
      <c r="G112" s="4" t="n">
        <f aca="false">1/(1+ABS((A111-$D$22)/$D$20)^(2*$D$21))</f>
        <v>0.998321310198887</v>
      </c>
      <c r="H112" s="4" t="n">
        <f aca="false">1/(1+EXP(-$D$35*(A111-$D$36)))</f>
        <v>0.960834277203236</v>
      </c>
      <c r="J112" s="12" t="n">
        <f aca="false">MIN(F112,MAX(G112,H112))</f>
        <v>0.998321310198887</v>
      </c>
      <c r="K112" s="12" t="n">
        <f aca="false">MAX(MIN(F112,G112),MIN(F112,H112))</f>
        <v>0.998321310198887</v>
      </c>
      <c r="L112" s="12" t="n">
        <f aca="false">IF(ABS(J112-K112)&lt;0.0000001,1,0)</f>
        <v>1</v>
      </c>
      <c r="M112" s="4" t="n">
        <f aca="false">MAX(F112,MIN(G112,H112))</f>
        <v>1</v>
      </c>
      <c r="N112" s="4" t="n">
        <f aca="false">MIN(MAX(F112,G112),MAX(F112,H112))</f>
        <v>1</v>
      </c>
      <c r="O112" s="4" t="n">
        <f aca="false">IF(ABS(M112-N112)&lt;0.0000001,1,0)</f>
        <v>1</v>
      </c>
      <c r="AA112" s="12" t="n">
        <f aca="false">F112+(G112*H112)-F112*(G112*H112)</f>
        <v>1</v>
      </c>
      <c r="AB112" s="12" t="n">
        <f aca="false">(F112+G112-F112*G112)*(F112+H112-F112*H112)</f>
        <v>1</v>
      </c>
      <c r="AC112" s="12" t="n">
        <f aca="false">IF(ABS(AA112-AB112)&lt;0.0000001,1,0)</f>
        <v>1</v>
      </c>
      <c r="AD112" s="12" t="n">
        <f aca="false">F112*(G112+H112-G112*H112)</f>
        <v>0.999934252900588</v>
      </c>
      <c r="AE112" s="12" t="n">
        <f aca="false">(F112*G112) + (F112*H112) - (F112*G112)*(F112*H112)</f>
        <v>0.999934252900588</v>
      </c>
      <c r="AF112" s="12" t="n">
        <f aca="false">IF(ABS(AD112-AE112)&lt;0.0000001,1,0)</f>
        <v>1</v>
      </c>
      <c r="AR112" s="0" t="n">
        <f aca="false">F112+(MAX(G112,H112))-F112*(MAX(G112,H112))</f>
        <v>1</v>
      </c>
      <c r="AS112" s="0" t="n">
        <f aca="false">MAX((F112+G112-F112*G112),(F112+H112-F112*H112))</f>
        <v>1</v>
      </c>
      <c r="AT112" s="0" t="n">
        <f aca="false">IF(ABS(AR112-AS112)&lt;0.0000001,1,0)</f>
        <v>1</v>
      </c>
      <c r="AU112" s="0" t="n">
        <f aca="false">F112+(MIN(G112,H112))-F112*(MIN(G112,H112))</f>
        <v>1</v>
      </c>
      <c r="AV112" s="0" t="n">
        <f aca="false">MIN((F112+G112-F112*G112),(F112+H112-F112*H112))</f>
        <v>1</v>
      </c>
      <c r="AW112" s="0" t="n">
        <f aca="false">IF(ABS(AU112-AV112)&lt;0.0000001,1,0)</f>
        <v>1</v>
      </c>
      <c r="AX112" s="0" t="n">
        <f aca="false">F112*(MAX(G112,H112))</f>
        <v>0.998321310198887</v>
      </c>
      <c r="AY112" s="0" t="n">
        <f aca="false">MAX(F112*G112,F112*H112)</f>
        <v>0.998321310198887</v>
      </c>
      <c r="AZ112" s="0" t="n">
        <f aca="false">IF(ABS(AX112-AY112)&lt;0.0000001,1,0)</f>
        <v>1</v>
      </c>
      <c r="BA112" s="0" t="n">
        <f aca="false">F112*(MIN(G112,H112))</f>
        <v>0.960834277203236</v>
      </c>
      <c r="BB112" s="0" t="n">
        <f aca="false">MIN(F112*G112,F112*H112)</f>
        <v>0.960834277203236</v>
      </c>
      <c r="BC112" s="0" t="n">
        <f aca="false">IF(ABS(BA112-BB112)&lt;0.0000001,1,0)</f>
        <v>1</v>
      </c>
      <c r="BO112" s="0" t="n">
        <f aca="false">1-MAX(F112,G112)</f>
        <v>0</v>
      </c>
      <c r="BP112" s="0" t="n">
        <f aca="false">MIN(1-F112,1-G112)</f>
        <v>0</v>
      </c>
      <c r="BQ112" s="0" t="n">
        <f aca="false">IF(ABS(BO112-BP112)&lt;0.0000001,1,0)</f>
        <v>1</v>
      </c>
      <c r="BR112" s="0" t="n">
        <f aca="false">1-MIN(F112,G112)</f>
        <v>0.00167868980111285</v>
      </c>
      <c r="BS112" s="0" t="n">
        <f aca="false">MAX(1-F112,1-G112)</f>
        <v>0.00167868980111285</v>
      </c>
      <c r="BT112" s="0" t="n">
        <f aca="false">IF(ABS(BR112-BS112)&lt;0.0000001,1,0)</f>
        <v>1</v>
      </c>
      <c r="BU112" s="0" t="n">
        <f aca="false">1-F112*G112</f>
        <v>0.00167868980111285</v>
      </c>
      <c r="BV112" s="0" t="n">
        <f aca="false">(1-F112)+(1-G112)-(1-F112)*(1-G112)</f>
        <v>0.00167868980111285</v>
      </c>
      <c r="BW112" s="0" t="n">
        <f aca="false">IF(ABS(BU112-BV112)&lt;0.0000001,1,0)</f>
        <v>1</v>
      </c>
      <c r="BX112" s="0" t="n">
        <f aca="false">1-(F112+G112-F112*G112)</f>
        <v>0</v>
      </c>
      <c r="BY112" s="0" t="n">
        <f aca="false">(1-F112)*(1-G112)</f>
        <v>0</v>
      </c>
      <c r="BZ112" s="0" t="n">
        <f aca="false">IF(ABS(BX112-BY112)&lt;0.0000001,1,0)</f>
        <v>1</v>
      </c>
    </row>
    <row r="113" customFormat="false" ht="14.25" hidden="false" customHeight="false" outlineLevel="0" collapsed="false">
      <c r="A113" s="16" t="n">
        <v>11</v>
      </c>
      <c r="F113" s="4" t="n">
        <f aca="false">IF(AND((A112&gt;=$D$4),(A112&lt;=$D$5)),1,IF(AND((A112&gt;$D$3),(A112&lt;$D$4)),((A112-$D$3)/($D$4-$D$3)),IF(AND((A112&gt;$D$5),(A112&lt;$D$6)),((A112-$D$6)/($D$5-$D$6)),0)))</f>
        <v>1</v>
      </c>
      <c r="G113" s="4" t="n">
        <f aca="false">1/(1+ABS((A112-$D$22)/$D$20)^(2*$D$21))</f>
        <v>0.997415212381358</v>
      </c>
      <c r="H113" s="4" t="n">
        <f aca="false">1/(1+EXP(-$D$35*(A112-$D$36)))</f>
        <v>0.973403006423134</v>
      </c>
      <c r="J113" s="12" t="n">
        <f aca="false">MIN(F113,MAX(G113,H113))</f>
        <v>0.997415212381358</v>
      </c>
      <c r="K113" s="12" t="n">
        <f aca="false">MAX(MIN(F113,G113),MIN(F113,H113))</f>
        <v>0.997415212381358</v>
      </c>
      <c r="L113" s="12" t="n">
        <f aca="false">IF(ABS(J113-K113)&lt;0.0000001,1,0)</f>
        <v>1</v>
      </c>
      <c r="M113" s="4" t="n">
        <f aca="false">MAX(F113,MIN(G113,H113))</f>
        <v>1</v>
      </c>
      <c r="N113" s="4" t="n">
        <f aca="false">MIN(MAX(F113,G113),MAX(F113,H113))</f>
        <v>1</v>
      </c>
      <c r="O113" s="4" t="n">
        <f aca="false">IF(ABS(M113-N113)&lt;0.0000001,1,0)</f>
        <v>1</v>
      </c>
      <c r="AA113" s="12" t="n">
        <f aca="false">F113+(G113*H113)-F113*(G113*H113)</f>
        <v>1</v>
      </c>
      <c r="AB113" s="12" t="n">
        <f aca="false">(F113+G113-F113*G113)*(F113+H113-F113*H113)</f>
        <v>1</v>
      </c>
      <c r="AC113" s="12" t="n">
        <f aca="false">IF(ABS(AA113-AB113)&lt;0.0000001,1,0)</f>
        <v>1</v>
      </c>
      <c r="AD113" s="12" t="n">
        <f aca="false">F113*(G113+H113-G113*H113)</f>
        <v>0.999931252420309</v>
      </c>
      <c r="AE113" s="12" t="n">
        <f aca="false">(F113*G113) + (F113*H113) - (F113*G113)*(F113*H113)</f>
        <v>0.999931252420309</v>
      </c>
      <c r="AF113" s="12" t="n">
        <f aca="false">IF(ABS(AD113-AE113)&lt;0.0000001,1,0)</f>
        <v>1</v>
      </c>
      <c r="AR113" s="0" t="n">
        <f aca="false">F113+(MAX(G113,H113))-F113*(MAX(G113,H113))</f>
        <v>1</v>
      </c>
      <c r="AS113" s="0" t="n">
        <f aca="false">MAX((F113+G113-F113*G113),(F113+H113-F113*H113))</f>
        <v>1</v>
      </c>
      <c r="AT113" s="0" t="n">
        <f aca="false">IF(ABS(AR113-AS113)&lt;0.0000001,1,0)</f>
        <v>1</v>
      </c>
      <c r="AU113" s="0" t="n">
        <f aca="false">F113+(MIN(G113,H113))-F113*(MIN(G113,H113))</f>
        <v>1</v>
      </c>
      <c r="AV113" s="0" t="n">
        <f aca="false">MIN((F113+G113-F113*G113),(F113+H113-F113*H113))</f>
        <v>1</v>
      </c>
      <c r="AW113" s="0" t="n">
        <f aca="false">IF(ABS(AU113-AV113)&lt;0.0000001,1,0)</f>
        <v>1</v>
      </c>
      <c r="AX113" s="0" t="n">
        <f aca="false">F113*(MAX(G113,H113))</f>
        <v>0.997415212381358</v>
      </c>
      <c r="AY113" s="0" t="n">
        <f aca="false">MAX(F113*G113,F113*H113)</f>
        <v>0.997415212381358</v>
      </c>
      <c r="AZ113" s="0" t="n">
        <f aca="false">IF(ABS(AX113-AY113)&lt;0.0000001,1,0)</f>
        <v>1</v>
      </c>
      <c r="BA113" s="0" t="n">
        <f aca="false">F113*(MIN(G113,H113))</f>
        <v>0.973403006423134</v>
      </c>
      <c r="BB113" s="0" t="n">
        <f aca="false">MIN(F113*G113,F113*H113)</f>
        <v>0.973403006423134</v>
      </c>
      <c r="BC113" s="0" t="n">
        <f aca="false">IF(ABS(BA113-BB113)&lt;0.0000001,1,0)</f>
        <v>1</v>
      </c>
      <c r="BO113" s="0" t="n">
        <f aca="false">1-MAX(F113,G113)</f>
        <v>0</v>
      </c>
      <c r="BP113" s="0" t="n">
        <f aca="false">MIN(1-F113,1-G113)</f>
        <v>0</v>
      </c>
      <c r="BQ113" s="0" t="n">
        <f aca="false">IF(ABS(BO113-BP113)&lt;0.0000001,1,0)</f>
        <v>1</v>
      </c>
      <c r="BR113" s="0" t="n">
        <f aca="false">1-MIN(F113,G113)</f>
        <v>0.00258478761864189</v>
      </c>
      <c r="BS113" s="0" t="n">
        <f aca="false">MAX(1-F113,1-G113)</f>
        <v>0.00258478761864189</v>
      </c>
      <c r="BT113" s="0" t="n">
        <f aca="false">IF(ABS(BR113-BS113)&lt;0.0000001,1,0)</f>
        <v>1</v>
      </c>
      <c r="BU113" s="0" t="n">
        <f aca="false">1-F113*G113</f>
        <v>0.00258478761864189</v>
      </c>
      <c r="BV113" s="0" t="n">
        <f aca="false">(1-F113)+(1-G113)-(1-F113)*(1-G113)</f>
        <v>0.00258478761864189</v>
      </c>
      <c r="BW113" s="0" t="n">
        <f aca="false">IF(ABS(BU113-BV113)&lt;0.0000001,1,0)</f>
        <v>1</v>
      </c>
      <c r="BX113" s="0" t="n">
        <f aca="false">1-(F113+G113-F113*G113)</f>
        <v>0</v>
      </c>
      <c r="BY113" s="0" t="n">
        <f aca="false">(1-F113)*(1-G113)</f>
        <v>0</v>
      </c>
      <c r="BZ113" s="0" t="n">
        <f aca="false">IF(ABS(BX113-BY113)&lt;0.0000001,1,0)</f>
        <v>1</v>
      </c>
    </row>
    <row r="114" customFormat="false" ht="14.25" hidden="false" customHeight="false" outlineLevel="0" collapsed="false">
      <c r="A114" s="16" t="n">
        <v>11.1</v>
      </c>
      <c r="F114" s="4" t="n">
        <f aca="false">IF(AND((A113&gt;=$D$4),(A113&lt;=$D$5)),1,IF(AND((A113&gt;$D$3),(A113&lt;$D$4)),((A113-$D$3)/($D$4-$D$3)),IF(AND((A113&gt;$D$5),(A113&lt;$D$6)),((A113-$D$6)/($D$5-$D$6)),0)))</f>
        <v>1</v>
      </c>
      <c r="G114" s="4" t="n">
        <f aca="false">1/(1+ABS((A113-$D$22)/$D$20)^(2*$D$21))</f>
        <v>0.996108949416342</v>
      </c>
      <c r="H114" s="4" t="n">
        <f aca="false">1/(1+EXP(-$D$35*(A113-$D$36)))</f>
        <v>0.982013790037909</v>
      </c>
      <c r="J114" s="12" t="n">
        <f aca="false">MIN(F114,MAX(G114,H114))</f>
        <v>0.996108949416342</v>
      </c>
      <c r="K114" s="12" t="n">
        <f aca="false">MAX(MIN(F114,G114),MIN(F114,H114))</f>
        <v>0.996108949416342</v>
      </c>
      <c r="L114" s="12" t="n">
        <f aca="false">IF(ABS(J114-K114)&lt;0.0000001,1,0)</f>
        <v>1</v>
      </c>
      <c r="M114" s="4" t="n">
        <f aca="false">MAX(F114,MIN(G114,H114))</f>
        <v>1</v>
      </c>
      <c r="N114" s="4" t="n">
        <f aca="false">MIN(MAX(F114,G114),MAX(F114,H114))</f>
        <v>1</v>
      </c>
      <c r="O114" s="4" t="n">
        <f aca="false">IF(ABS(M114-N114)&lt;0.0000001,1,0)</f>
        <v>1</v>
      </c>
      <c r="AA114" s="12" t="n">
        <f aca="false">F114+(G114*H114)-F114*(G114*H114)</f>
        <v>1</v>
      </c>
      <c r="AB114" s="12" t="n">
        <f aca="false">(F114+G114-F114*G114)*(F114+H114-F114*H114)</f>
        <v>1</v>
      </c>
      <c r="AC114" s="12" t="n">
        <f aca="false">IF(ABS(AA114-AB114)&lt;0.0000001,1,0)</f>
        <v>1</v>
      </c>
      <c r="AD114" s="12" t="n">
        <f aca="false">F114*(G114+H114-G114*H114)</f>
        <v>0.999930014747229</v>
      </c>
      <c r="AE114" s="12" t="n">
        <f aca="false">(F114*G114) + (F114*H114) - (F114*G114)*(F114*H114)</f>
        <v>0.999930014747229</v>
      </c>
      <c r="AF114" s="12" t="n">
        <f aca="false">IF(ABS(AD114-AE114)&lt;0.0000001,1,0)</f>
        <v>1</v>
      </c>
      <c r="AR114" s="0" t="n">
        <f aca="false">F114+(MAX(G114,H114))-F114*(MAX(G114,H114))</f>
        <v>1</v>
      </c>
      <c r="AS114" s="0" t="n">
        <f aca="false">MAX((F114+G114-F114*G114),(F114+H114-F114*H114))</f>
        <v>1</v>
      </c>
      <c r="AT114" s="0" t="n">
        <f aca="false">IF(ABS(AR114-AS114)&lt;0.0000001,1,0)</f>
        <v>1</v>
      </c>
      <c r="AU114" s="0" t="n">
        <f aca="false">F114+(MIN(G114,H114))-F114*(MIN(G114,H114))</f>
        <v>1</v>
      </c>
      <c r="AV114" s="0" t="n">
        <f aca="false">MIN((F114+G114-F114*G114),(F114+H114-F114*H114))</f>
        <v>1</v>
      </c>
      <c r="AW114" s="0" t="n">
        <f aca="false">IF(ABS(AU114-AV114)&lt;0.0000001,1,0)</f>
        <v>1</v>
      </c>
      <c r="AX114" s="0" t="n">
        <f aca="false">F114*(MAX(G114,H114))</f>
        <v>0.996108949416342</v>
      </c>
      <c r="AY114" s="0" t="n">
        <f aca="false">MAX(F114*G114,F114*H114)</f>
        <v>0.996108949416342</v>
      </c>
      <c r="AZ114" s="0" t="n">
        <f aca="false">IF(ABS(AX114-AY114)&lt;0.0000001,1,0)</f>
        <v>1</v>
      </c>
      <c r="BA114" s="0" t="n">
        <f aca="false">F114*(MIN(G114,H114))</f>
        <v>0.982013790037909</v>
      </c>
      <c r="BB114" s="0" t="n">
        <f aca="false">MIN(F114*G114,F114*H114)</f>
        <v>0.982013790037909</v>
      </c>
      <c r="BC114" s="0" t="n">
        <f aca="false">IF(ABS(BA114-BB114)&lt;0.0000001,1,0)</f>
        <v>1</v>
      </c>
      <c r="BO114" s="0" t="n">
        <f aca="false">1-MAX(F114,G114)</f>
        <v>0</v>
      </c>
      <c r="BP114" s="0" t="n">
        <f aca="false">MIN(1-F114,1-G114)</f>
        <v>0</v>
      </c>
      <c r="BQ114" s="0" t="n">
        <f aca="false">IF(ABS(BO114-BP114)&lt;0.0000001,1,0)</f>
        <v>1</v>
      </c>
      <c r="BR114" s="0" t="n">
        <f aca="false">1-MIN(F114,G114)</f>
        <v>0.00389105058365757</v>
      </c>
      <c r="BS114" s="0" t="n">
        <f aca="false">MAX(1-F114,1-G114)</f>
        <v>0.00389105058365757</v>
      </c>
      <c r="BT114" s="0" t="n">
        <f aca="false">IF(ABS(BR114-BS114)&lt;0.0000001,1,0)</f>
        <v>1</v>
      </c>
      <c r="BU114" s="0" t="n">
        <f aca="false">1-F114*G114</f>
        <v>0.00389105058365757</v>
      </c>
      <c r="BV114" s="0" t="n">
        <f aca="false">(1-F114)+(1-G114)-(1-F114)*(1-G114)</f>
        <v>0.00389105058365757</v>
      </c>
      <c r="BW114" s="0" t="n">
        <f aca="false">IF(ABS(BU114-BV114)&lt;0.0000001,1,0)</f>
        <v>1</v>
      </c>
      <c r="BX114" s="0" t="n">
        <f aca="false">1-(F114+G114-F114*G114)</f>
        <v>0</v>
      </c>
      <c r="BY114" s="0" t="n">
        <f aca="false">(1-F114)*(1-G114)</f>
        <v>0</v>
      </c>
      <c r="BZ114" s="0" t="n">
        <f aca="false">IF(ABS(BX114-BY114)&lt;0.0000001,1,0)</f>
        <v>1</v>
      </c>
    </row>
    <row r="115" customFormat="false" ht="14.25" hidden="false" customHeight="false" outlineLevel="0" collapsed="false">
      <c r="A115" s="16" t="n">
        <v>11.2</v>
      </c>
      <c r="F115" s="4" t="n">
        <f aca="false">IF(AND((A114&gt;=$D$4),(A114&lt;=$D$5)),1,IF(AND((A114&gt;$D$3),(A114&lt;$D$4)),((A114-$D$3)/($D$4-$D$3)),IF(AND((A114&gt;$D$5),(A114&lt;$D$6)),((A114-$D$6)/($D$5-$D$6)),0)))</f>
        <v>1</v>
      </c>
      <c r="G115" s="4" t="n">
        <f aca="false">1/(1+ABS((A114-$D$22)/$D$20)^(2*$D$21))</f>
        <v>0.994261806567715</v>
      </c>
      <c r="H115" s="4" t="n">
        <f aca="false">1/(1+EXP(-$D$35*(A114-$D$36)))</f>
        <v>0.987871565015726</v>
      </c>
      <c r="J115" s="12" t="n">
        <f aca="false">MIN(F115,MAX(G115,H115))</f>
        <v>0.994261806567715</v>
      </c>
      <c r="K115" s="12" t="n">
        <f aca="false">MAX(MIN(F115,G115),MIN(F115,H115))</f>
        <v>0.994261806567715</v>
      </c>
      <c r="L115" s="12" t="n">
        <f aca="false">IF(ABS(J115-K115)&lt;0.0000001,1,0)</f>
        <v>1</v>
      </c>
      <c r="M115" s="4" t="n">
        <f aca="false">MAX(F115,MIN(G115,H115))</f>
        <v>1</v>
      </c>
      <c r="N115" s="4" t="n">
        <f aca="false">MIN(MAX(F115,G115),MAX(F115,H115))</f>
        <v>1</v>
      </c>
      <c r="O115" s="4" t="n">
        <f aca="false">IF(ABS(M115-N115)&lt;0.0000001,1,0)</f>
        <v>1</v>
      </c>
      <c r="AA115" s="12" t="n">
        <f aca="false">F115+(G115*H115)-F115*(G115*H115)</f>
        <v>1</v>
      </c>
      <c r="AB115" s="12" t="n">
        <f aca="false">(F115+G115-F115*G115)*(F115+H115-F115*H115)</f>
        <v>1</v>
      </c>
      <c r="AC115" s="12" t="n">
        <f aca="false">IF(ABS(AA115-AB115)&lt;0.0000001,1,0)</f>
        <v>1</v>
      </c>
      <c r="AD115" s="12" t="n">
        <f aca="false">F115*(G115+H115-G115*H115)</f>
        <v>0.999930404694029</v>
      </c>
      <c r="AE115" s="12" t="n">
        <f aca="false">(F115*G115) + (F115*H115) - (F115*G115)*(F115*H115)</f>
        <v>0.999930404694029</v>
      </c>
      <c r="AF115" s="12" t="n">
        <f aca="false">IF(ABS(AD115-AE115)&lt;0.0000001,1,0)</f>
        <v>1</v>
      </c>
      <c r="AR115" s="0" t="n">
        <f aca="false">F115+(MAX(G115,H115))-F115*(MAX(G115,H115))</f>
        <v>1</v>
      </c>
      <c r="AS115" s="0" t="n">
        <f aca="false">MAX((F115+G115-F115*G115),(F115+H115-F115*H115))</f>
        <v>1</v>
      </c>
      <c r="AT115" s="0" t="n">
        <f aca="false">IF(ABS(AR115-AS115)&lt;0.0000001,1,0)</f>
        <v>1</v>
      </c>
      <c r="AU115" s="0" t="n">
        <f aca="false">F115+(MIN(G115,H115))-F115*(MIN(G115,H115))</f>
        <v>1</v>
      </c>
      <c r="AV115" s="0" t="n">
        <f aca="false">MIN((F115+G115-F115*G115),(F115+H115-F115*H115))</f>
        <v>1</v>
      </c>
      <c r="AW115" s="0" t="n">
        <f aca="false">IF(ABS(AU115-AV115)&lt;0.0000001,1,0)</f>
        <v>1</v>
      </c>
      <c r="AX115" s="0" t="n">
        <f aca="false">F115*(MAX(G115,H115))</f>
        <v>0.994261806567715</v>
      </c>
      <c r="AY115" s="0" t="n">
        <f aca="false">MAX(F115*G115,F115*H115)</f>
        <v>0.994261806567715</v>
      </c>
      <c r="AZ115" s="0" t="n">
        <f aca="false">IF(ABS(AX115-AY115)&lt;0.0000001,1,0)</f>
        <v>1</v>
      </c>
      <c r="BA115" s="0" t="n">
        <f aca="false">F115*(MIN(G115,H115))</f>
        <v>0.987871565015726</v>
      </c>
      <c r="BB115" s="0" t="n">
        <f aca="false">MIN(F115*G115,F115*H115)</f>
        <v>0.987871565015726</v>
      </c>
      <c r="BC115" s="0" t="n">
        <f aca="false">IF(ABS(BA115-BB115)&lt;0.0000001,1,0)</f>
        <v>1</v>
      </c>
      <c r="BO115" s="0" t="n">
        <f aca="false">1-MAX(F115,G115)</f>
        <v>0</v>
      </c>
      <c r="BP115" s="0" t="n">
        <f aca="false">MIN(1-F115,1-G115)</f>
        <v>0</v>
      </c>
      <c r="BQ115" s="0" t="n">
        <f aca="false">IF(ABS(BO115-BP115)&lt;0.0000001,1,0)</f>
        <v>1</v>
      </c>
      <c r="BR115" s="0" t="n">
        <f aca="false">1-MIN(F115,G115)</f>
        <v>0.0057381934322851</v>
      </c>
      <c r="BS115" s="0" t="n">
        <f aca="false">MAX(1-F115,1-G115)</f>
        <v>0.0057381934322851</v>
      </c>
      <c r="BT115" s="0" t="n">
        <f aca="false">IF(ABS(BR115-BS115)&lt;0.0000001,1,0)</f>
        <v>1</v>
      </c>
      <c r="BU115" s="0" t="n">
        <f aca="false">1-F115*G115</f>
        <v>0.0057381934322851</v>
      </c>
      <c r="BV115" s="0" t="n">
        <f aca="false">(1-F115)+(1-G115)-(1-F115)*(1-G115)</f>
        <v>0.0057381934322851</v>
      </c>
      <c r="BW115" s="0" t="n">
        <f aca="false">IF(ABS(BU115-BV115)&lt;0.0000001,1,0)</f>
        <v>1</v>
      </c>
      <c r="BX115" s="0" t="n">
        <f aca="false">1-(F115+G115-F115*G115)</f>
        <v>0</v>
      </c>
      <c r="BY115" s="0" t="n">
        <f aca="false">(1-F115)*(1-G115)</f>
        <v>0</v>
      </c>
      <c r="BZ115" s="0" t="n">
        <f aca="false">IF(ABS(BX115-BY115)&lt;0.0000001,1,0)</f>
        <v>1</v>
      </c>
    </row>
    <row r="116" customFormat="false" ht="14.25" hidden="false" customHeight="false" outlineLevel="0" collapsed="false">
      <c r="A116" s="16" t="n">
        <v>11.3</v>
      </c>
      <c r="F116" s="4" t="n">
        <f aca="false">IF(AND((A115&gt;=$D$4),(A115&lt;=$D$5)),1,IF(AND((A115&gt;$D$3),(A115&lt;$D$4)),((A115-$D$3)/($D$4-$D$3)),IF(AND((A115&gt;$D$5),(A115&lt;$D$6)),((A115-$D$6)/($D$5-$D$6)),0)))</f>
        <v>1</v>
      </c>
      <c r="G116" s="4" t="n">
        <f aca="false">1/(1+ABS((A115-$D$22)/$D$20)^(2*$D$21))</f>
        <v>0.99169613771978</v>
      </c>
      <c r="H116" s="4" t="n">
        <f aca="false">1/(1+EXP(-$D$35*(A115-$D$36)))</f>
        <v>0.99183742884684</v>
      </c>
      <c r="J116" s="12" t="n">
        <f aca="false">MIN(F116,MAX(G116,H116))</f>
        <v>0.99183742884684</v>
      </c>
      <c r="K116" s="12" t="n">
        <f aca="false">MAX(MIN(F116,G116),MIN(F116,H116))</f>
        <v>0.99183742884684</v>
      </c>
      <c r="L116" s="12" t="n">
        <f aca="false">IF(ABS(J116-K116)&lt;0.0000001,1,0)</f>
        <v>1</v>
      </c>
      <c r="M116" s="4" t="n">
        <f aca="false">MAX(F116,MIN(G116,H116))</f>
        <v>1</v>
      </c>
      <c r="N116" s="4" t="n">
        <f aca="false">MIN(MAX(F116,G116),MAX(F116,H116))</f>
        <v>1</v>
      </c>
      <c r="O116" s="4" t="n">
        <f aca="false">IF(ABS(M116-N116)&lt;0.0000001,1,0)</f>
        <v>1</v>
      </c>
      <c r="AA116" s="12" t="n">
        <f aca="false">F116+(G116*H116)-F116*(G116*H116)</f>
        <v>1</v>
      </c>
      <c r="AB116" s="12" t="n">
        <f aca="false">(F116+G116-F116*G116)*(F116+H116-F116*H116)</f>
        <v>1</v>
      </c>
      <c r="AC116" s="12" t="n">
        <f aca="false">IF(ABS(AA116-AB116)&lt;0.0000001,1,0)</f>
        <v>1</v>
      </c>
      <c r="AD116" s="12" t="n">
        <f aca="false">F116*(G116+H116-G116*H116)</f>
        <v>0.999932219133292</v>
      </c>
      <c r="AE116" s="12" t="n">
        <f aca="false">(F116*G116) + (F116*H116) - (F116*G116)*(F116*H116)</f>
        <v>0.999932219133292</v>
      </c>
      <c r="AF116" s="12" t="n">
        <f aca="false">IF(ABS(AD116-AE116)&lt;0.0000001,1,0)</f>
        <v>1</v>
      </c>
      <c r="AR116" s="0" t="n">
        <f aca="false">F116+(MAX(G116,H116))-F116*(MAX(G116,H116))</f>
        <v>1</v>
      </c>
      <c r="AS116" s="0" t="n">
        <f aca="false">MAX((F116+G116-F116*G116),(F116+H116-F116*H116))</f>
        <v>1</v>
      </c>
      <c r="AT116" s="0" t="n">
        <f aca="false">IF(ABS(AR116-AS116)&lt;0.0000001,1,0)</f>
        <v>1</v>
      </c>
      <c r="AU116" s="0" t="n">
        <f aca="false">F116+(MIN(G116,H116))-F116*(MIN(G116,H116))</f>
        <v>1</v>
      </c>
      <c r="AV116" s="0" t="n">
        <f aca="false">MIN((F116+G116-F116*G116),(F116+H116-F116*H116))</f>
        <v>1</v>
      </c>
      <c r="AW116" s="0" t="n">
        <f aca="false">IF(ABS(AU116-AV116)&lt;0.0000001,1,0)</f>
        <v>1</v>
      </c>
      <c r="AX116" s="0" t="n">
        <f aca="false">F116*(MAX(G116,H116))</f>
        <v>0.99183742884684</v>
      </c>
      <c r="AY116" s="0" t="n">
        <f aca="false">MAX(F116*G116,F116*H116)</f>
        <v>0.99183742884684</v>
      </c>
      <c r="AZ116" s="0" t="n">
        <f aca="false">IF(ABS(AX116-AY116)&lt;0.0000001,1,0)</f>
        <v>1</v>
      </c>
      <c r="BA116" s="0" t="n">
        <f aca="false">F116*(MIN(G116,H116))</f>
        <v>0.99169613771978</v>
      </c>
      <c r="BB116" s="0" t="n">
        <f aca="false">MIN(F116*G116,F116*H116)</f>
        <v>0.99169613771978</v>
      </c>
      <c r="BC116" s="0" t="n">
        <f aca="false">IF(ABS(BA116-BB116)&lt;0.0000001,1,0)</f>
        <v>1</v>
      </c>
      <c r="BO116" s="0" t="n">
        <f aca="false">1-MAX(F116,G116)</f>
        <v>0</v>
      </c>
      <c r="BP116" s="0" t="n">
        <f aca="false">MIN(1-F116,1-G116)</f>
        <v>0</v>
      </c>
      <c r="BQ116" s="0" t="n">
        <f aca="false">IF(ABS(BO116-BP116)&lt;0.0000001,1,0)</f>
        <v>1</v>
      </c>
      <c r="BR116" s="0" t="n">
        <f aca="false">1-MIN(F116,G116)</f>
        <v>0.00830386228022007</v>
      </c>
      <c r="BS116" s="0" t="n">
        <f aca="false">MAX(1-F116,1-G116)</f>
        <v>0.00830386228022007</v>
      </c>
      <c r="BT116" s="0" t="n">
        <f aca="false">IF(ABS(BR116-BS116)&lt;0.0000001,1,0)</f>
        <v>1</v>
      </c>
      <c r="BU116" s="0" t="n">
        <f aca="false">1-F116*G116</f>
        <v>0.00830386228022007</v>
      </c>
      <c r="BV116" s="0" t="n">
        <f aca="false">(1-F116)+(1-G116)-(1-F116)*(1-G116)</f>
        <v>0.00830386228022007</v>
      </c>
      <c r="BW116" s="0" t="n">
        <f aca="false">IF(ABS(BU116-BV116)&lt;0.0000001,1,0)</f>
        <v>1</v>
      </c>
      <c r="BX116" s="0" t="n">
        <f aca="false">1-(F116+G116-F116*G116)</f>
        <v>0</v>
      </c>
      <c r="BY116" s="0" t="n">
        <f aca="false">(1-F116)*(1-G116)</f>
        <v>0</v>
      </c>
      <c r="BZ116" s="0" t="n">
        <f aca="false">IF(ABS(BX116-BY116)&lt;0.0000001,1,0)</f>
        <v>1</v>
      </c>
    </row>
    <row r="117" customFormat="false" ht="14.25" hidden="false" customHeight="false" outlineLevel="0" collapsed="false">
      <c r="A117" s="16" t="n">
        <v>11.4</v>
      </c>
      <c r="F117" s="4" t="n">
        <f aca="false">IF(AND((A116&gt;=$D$4),(A116&lt;=$D$5)),1,IF(AND((A116&gt;$D$3),(A116&lt;$D$4)),((A116-$D$3)/($D$4-$D$3)),IF(AND((A116&gt;$D$5),(A116&lt;$D$6)),((A116-$D$6)/($D$5-$D$6)),0)))</f>
        <v>1</v>
      </c>
      <c r="G117" s="4" t="n">
        <f aca="false">1/(1+ABS((A116-$D$22)/$D$20)^(2*$D$21))</f>
        <v>0.988191791859872</v>
      </c>
      <c r="H117" s="4" t="n">
        <f aca="false">1/(1+EXP(-$D$35*(A116-$D$36)))</f>
        <v>0.99451370110055</v>
      </c>
      <c r="J117" s="12" t="n">
        <f aca="false">MIN(F117,MAX(G117,H117))</f>
        <v>0.99451370110055</v>
      </c>
      <c r="K117" s="12" t="n">
        <f aca="false">MAX(MIN(F117,G117),MIN(F117,H117))</f>
        <v>0.99451370110055</v>
      </c>
      <c r="L117" s="12" t="n">
        <f aca="false">IF(ABS(J117-K117)&lt;0.0000001,1,0)</f>
        <v>1</v>
      </c>
      <c r="M117" s="4" t="n">
        <f aca="false">MAX(F117,MIN(G117,H117))</f>
        <v>1</v>
      </c>
      <c r="N117" s="4" t="n">
        <f aca="false">MIN(MAX(F117,G117),MAX(F117,H117))</f>
        <v>1</v>
      </c>
      <c r="O117" s="4" t="n">
        <f aca="false">IF(ABS(M117-N117)&lt;0.0000001,1,0)</f>
        <v>1</v>
      </c>
      <c r="AA117" s="12" t="n">
        <f aca="false">F117+(G117*H117)-F117*(G117*H117)</f>
        <v>1</v>
      </c>
      <c r="AB117" s="12" t="n">
        <f aca="false">(F117+G117-F117*G117)*(F117+H117-F117*H117)</f>
        <v>1</v>
      </c>
      <c r="AC117" s="12" t="n">
        <f aca="false">IF(ABS(AA117-AB117)&lt;0.0000001,1,0)</f>
        <v>1</v>
      </c>
      <c r="AD117" s="12" t="n">
        <f aca="false">F117*(G117+H117-G117*H117)</f>
        <v>0.999935216640676</v>
      </c>
      <c r="AE117" s="12" t="n">
        <f aca="false">(F117*G117) + (F117*H117) - (F117*G117)*(F117*H117)</f>
        <v>0.999935216640676</v>
      </c>
      <c r="AF117" s="12" t="n">
        <f aca="false">IF(ABS(AD117-AE117)&lt;0.0000001,1,0)</f>
        <v>1</v>
      </c>
      <c r="AR117" s="0" t="n">
        <f aca="false">F117+(MAX(G117,H117))-F117*(MAX(G117,H117))</f>
        <v>1</v>
      </c>
      <c r="AS117" s="0" t="n">
        <f aca="false">MAX((F117+G117-F117*G117),(F117+H117-F117*H117))</f>
        <v>1</v>
      </c>
      <c r="AT117" s="0" t="n">
        <f aca="false">IF(ABS(AR117-AS117)&lt;0.0000001,1,0)</f>
        <v>1</v>
      </c>
      <c r="AU117" s="0" t="n">
        <f aca="false">F117+(MIN(G117,H117))-F117*(MIN(G117,H117))</f>
        <v>1</v>
      </c>
      <c r="AV117" s="0" t="n">
        <f aca="false">MIN((F117+G117-F117*G117),(F117+H117-F117*H117))</f>
        <v>1</v>
      </c>
      <c r="AW117" s="0" t="n">
        <f aca="false">IF(ABS(AU117-AV117)&lt;0.0000001,1,0)</f>
        <v>1</v>
      </c>
      <c r="AX117" s="0" t="n">
        <f aca="false">F117*(MAX(G117,H117))</f>
        <v>0.99451370110055</v>
      </c>
      <c r="AY117" s="0" t="n">
        <f aca="false">MAX(F117*G117,F117*H117)</f>
        <v>0.99451370110055</v>
      </c>
      <c r="AZ117" s="0" t="n">
        <f aca="false">IF(ABS(AX117-AY117)&lt;0.0000001,1,0)</f>
        <v>1</v>
      </c>
      <c r="BA117" s="0" t="n">
        <f aca="false">F117*(MIN(G117,H117))</f>
        <v>0.988191791859872</v>
      </c>
      <c r="BB117" s="0" t="n">
        <f aca="false">MIN(F117*G117,F117*H117)</f>
        <v>0.988191791859872</v>
      </c>
      <c r="BC117" s="0" t="n">
        <f aca="false">IF(ABS(BA117-BB117)&lt;0.0000001,1,0)</f>
        <v>1</v>
      </c>
      <c r="BO117" s="0" t="n">
        <f aca="false">1-MAX(F117,G117)</f>
        <v>0</v>
      </c>
      <c r="BP117" s="0" t="n">
        <f aca="false">MIN(1-F117,1-G117)</f>
        <v>0</v>
      </c>
      <c r="BQ117" s="0" t="n">
        <f aca="false">IF(ABS(BO117-BP117)&lt;0.0000001,1,0)</f>
        <v>1</v>
      </c>
      <c r="BR117" s="0" t="n">
        <f aca="false">1-MIN(F117,G117)</f>
        <v>0.0118082081401281</v>
      </c>
      <c r="BS117" s="0" t="n">
        <f aca="false">MAX(1-F117,1-G117)</f>
        <v>0.0118082081401281</v>
      </c>
      <c r="BT117" s="0" t="n">
        <f aca="false">IF(ABS(BR117-BS117)&lt;0.0000001,1,0)</f>
        <v>1</v>
      </c>
      <c r="BU117" s="0" t="n">
        <f aca="false">1-F117*G117</f>
        <v>0.0118082081401281</v>
      </c>
      <c r="BV117" s="0" t="n">
        <f aca="false">(1-F117)+(1-G117)-(1-F117)*(1-G117)</f>
        <v>0.0118082081401281</v>
      </c>
      <c r="BW117" s="0" t="n">
        <f aca="false">IF(ABS(BU117-BV117)&lt;0.0000001,1,0)</f>
        <v>1</v>
      </c>
      <c r="BX117" s="0" t="n">
        <f aca="false">1-(F117+G117-F117*G117)</f>
        <v>0</v>
      </c>
      <c r="BY117" s="0" t="n">
        <f aca="false">(1-F117)*(1-G117)</f>
        <v>0</v>
      </c>
      <c r="BZ117" s="0" t="n">
        <f aca="false">IF(ABS(BX117-BY117)&lt;0.0000001,1,0)</f>
        <v>1</v>
      </c>
    </row>
    <row r="118" customFormat="false" ht="14.25" hidden="false" customHeight="false" outlineLevel="0" collapsed="false">
      <c r="A118" s="16" t="n">
        <v>11.5</v>
      </c>
      <c r="F118" s="4" t="n">
        <f aca="false">IF(AND((A117&gt;=$D$4),(A117&lt;=$D$5)),1,IF(AND((A117&gt;$D$3),(A117&lt;$D$4)),((A117-$D$3)/($D$4-$D$3)),IF(AND((A117&gt;$D$5),(A117&lt;$D$6)),((A117-$D$6)/($D$5-$D$6)),0)))</f>
        <v>1</v>
      </c>
      <c r="G118" s="4" t="n">
        <f aca="false">1/(1+ABS((A117-$D$22)/$D$20)^(2*$D$21))</f>
        <v>0.98348129088135</v>
      </c>
      <c r="H118" s="4" t="n">
        <f aca="false">1/(1+EXP(-$D$35*(A117-$D$36)))</f>
        <v>0.996315760100564</v>
      </c>
      <c r="J118" s="12" t="n">
        <f aca="false">MIN(F118,MAX(G118,H118))</f>
        <v>0.996315760100564</v>
      </c>
      <c r="K118" s="12" t="n">
        <f aca="false">MAX(MIN(F118,G118),MIN(F118,H118))</f>
        <v>0.996315760100564</v>
      </c>
      <c r="L118" s="12" t="n">
        <f aca="false">IF(ABS(J118-K118)&lt;0.0000001,1,0)</f>
        <v>1</v>
      </c>
      <c r="M118" s="4" t="n">
        <f aca="false">MAX(F118,MIN(G118,H118))</f>
        <v>1</v>
      </c>
      <c r="N118" s="4" t="n">
        <f aca="false">MIN(MAX(F118,G118),MAX(F118,H118))</f>
        <v>1</v>
      </c>
      <c r="O118" s="4" t="n">
        <f aca="false">IF(ABS(M118-N118)&lt;0.0000001,1,0)</f>
        <v>1</v>
      </c>
      <c r="AA118" s="12" t="n">
        <f aca="false">F118+(G118*H118)-F118*(G118*H118)</f>
        <v>1</v>
      </c>
      <c r="AB118" s="12" t="n">
        <f aca="false">(F118+G118-F118*G118)*(F118+H118-F118*H118)</f>
        <v>1</v>
      </c>
      <c r="AC118" s="12" t="n">
        <f aca="false">IF(ABS(AA118-AB118)&lt;0.0000001,1,0)</f>
        <v>1</v>
      </c>
      <c r="AD118" s="12" t="n">
        <f aca="false">F118*(G118+H118-G118*H118)</f>
        <v>0.999939141112778</v>
      </c>
      <c r="AE118" s="12" t="n">
        <f aca="false">(F118*G118) + (F118*H118) - (F118*G118)*(F118*H118)</f>
        <v>0.999939141112778</v>
      </c>
      <c r="AF118" s="12" t="n">
        <f aca="false">IF(ABS(AD118-AE118)&lt;0.0000001,1,0)</f>
        <v>1</v>
      </c>
      <c r="AR118" s="0" t="n">
        <f aca="false">F118+(MAX(G118,H118))-F118*(MAX(G118,H118))</f>
        <v>1</v>
      </c>
      <c r="AS118" s="0" t="n">
        <f aca="false">MAX((F118+G118-F118*G118),(F118+H118-F118*H118))</f>
        <v>1</v>
      </c>
      <c r="AT118" s="0" t="n">
        <f aca="false">IF(ABS(AR118-AS118)&lt;0.0000001,1,0)</f>
        <v>1</v>
      </c>
      <c r="AU118" s="0" t="n">
        <f aca="false">F118+(MIN(G118,H118))-F118*(MIN(G118,H118))</f>
        <v>1</v>
      </c>
      <c r="AV118" s="0" t="n">
        <f aca="false">MIN((F118+G118-F118*G118),(F118+H118-F118*H118))</f>
        <v>1</v>
      </c>
      <c r="AW118" s="0" t="n">
        <f aca="false">IF(ABS(AU118-AV118)&lt;0.0000001,1,0)</f>
        <v>1</v>
      </c>
      <c r="AX118" s="0" t="n">
        <f aca="false">F118*(MAX(G118,H118))</f>
        <v>0.996315760100564</v>
      </c>
      <c r="AY118" s="0" t="n">
        <f aca="false">MAX(F118*G118,F118*H118)</f>
        <v>0.996315760100564</v>
      </c>
      <c r="AZ118" s="0" t="n">
        <f aca="false">IF(ABS(AX118-AY118)&lt;0.0000001,1,0)</f>
        <v>1</v>
      </c>
      <c r="BA118" s="0" t="n">
        <f aca="false">F118*(MIN(G118,H118))</f>
        <v>0.98348129088135</v>
      </c>
      <c r="BB118" s="0" t="n">
        <f aca="false">MIN(F118*G118,F118*H118)</f>
        <v>0.98348129088135</v>
      </c>
      <c r="BC118" s="0" t="n">
        <f aca="false">IF(ABS(BA118-BB118)&lt;0.0000001,1,0)</f>
        <v>1</v>
      </c>
      <c r="BO118" s="0" t="n">
        <f aca="false">1-MAX(F118,G118)</f>
        <v>0</v>
      </c>
      <c r="BP118" s="0" t="n">
        <f aca="false">MIN(1-F118,1-G118)</f>
        <v>0</v>
      </c>
      <c r="BQ118" s="0" t="n">
        <f aca="false">IF(ABS(BO118-BP118)&lt;0.0000001,1,0)</f>
        <v>1</v>
      </c>
      <c r="BR118" s="0" t="n">
        <f aca="false">1-MIN(F118,G118)</f>
        <v>0.0165187091186496</v>
      </c>
      <c r="BS118" s="0" t="n">
        <f aca="false">MAX(1-F118,1-G118)</f>
        <v>0.0165187091186496</v>
      </c>
      <c r="BT118" s="0" t="n">
        <f aca="false">IF(ABS(BR118-BS118)&lt;0.0000001,1,0)</f>
        <v>1</v>
      </c>
      <c r="BU118" s="0" t="n">
        <f aca="false">1-F118*G118</f>
        <v>0.0165187091186496</v>
      </c>
      <c r="BV118" s="0" t="n">
        <f aca="false">(1-F118)+(1-G118)-(1-F118)*(1-G118)</f>
        <v>0.0165187091186496</v>
      </c>
      <c r="BW118" s="0" t="n">
        <f aca="false">IF(ABS(BU118-BV118)&lt;0.0000001,1,0)</f>
        <v>1</v>
      </c>
      <c r="BX118" s="0" t="n">
        <f aca="false">1-(F118+G118-F118*G118)</f>
        <v>0</v>
      </c>
      <c r="BY118" s="0" t="n">
        <f aca="false">(1-F118)*(1-G118)</f>
        <v>0</v>
      </c>
      <c r="BZ118" s="0" t="n">
        <f aca="false">IF(ABS(BX118-BY118)&lt;0.0000001,1,0)</f>
        <v>1</v>
      </c>
    </row>
    <row r="119" customFormat="false" ht="14.25" hidden="false" customHeight="false" outlineLevel="0" collapsed="false">
      <c r="A119" s="16" t="n">
        <v>11.6</v>
      </c>
      <c r="F119" s="4" t="n">
        <f aca="false">IF(AND((A118&gt;=$D$4),(A118&lt;=$D$5)),1,IF(AND((A118&gt;$D$3),(A118&lt;$D$4)),((A118-$D$3)/($D$4-$D$3)),IF(AND((A118&gt;$D$5),(A118&lt;$D$6)),((A118-$D$6)/($D$5-$D$6)),0)))</f>
        <v>1</v>
      </c>
      <c r="G119" s="4" t="n">
        <f aca="false">1/(1+ABS((A118-$D$22)/$D$20)^(2*$D$21))</f>
        <v>0.977246702133367</v>
      </c>
      <c r="H119" s="4" t="n">
        <f aca="false">1/(1+EXP(-$D$35*(A118-$D$36)))</f>
        <v>0.997527376843365</v>
      </c>
      <c r="J119" s="12" t="n">
        <f aca="false">MIN(F119,MAX(G119,H119))</f>
        <v>0.997527376843365</v>
      </c>
      <c r="K119" s="12" t="n">
        <f aca="false">MAX(MIN(F119,G119),MIN(F119,H119))</f>
        <v>0.997527376843365</v>
      </c>
      <c r="L119" s="12" t="n">
        <f aca="false">IF(ABS(J119-K119)&lt;0.0000001,1,0)</f>
        <v>1</v>
      </c>
      <c r="M119" s="4" t="n">
        <f aca="false">MAX(F119,MIN(G119,H119))</f>
        <v>1</v>
      </c>
      <c r="N119" s="4" t="n">
        <f aca="false">MIN(MAX(F119,G119),MAX(F119,H119))</f>
        <v>1</v>
      </c>
      <c r="O119" s="4" t="n">
        <f aca="false">IF(ABS(M119-N119)&lt;0.0000001,1,0)</f>
        <v>1</v>
      </c>
      <c r="AA119" s="12" t="n">
        <f aca="false">F119+(G119*H119)-F119*(G119*H119)</f>
        <v>1</v>
      </c>
      <c r="AB119" s="12" t="n">
        <f aca="false">(F119+G119-F119*G119)*(F119+H119-F119*H119)</f>
        <v>1</v>
      </c>
      <c r="AC119" s="12" t="n">
        <f aca="false">IF(ABS(AA119-AB119)&lt;0.0000001,1,0)</f>
        <v>1</v>
      </c>
      <c r="AD119" s="12" t="n">
        <f aca="false">F119*(G119+H119-G119*H119)</f>
        <v>0.999943739668805</v>
      </c>
      <c r="AE119" s="12" t="n">
        <f aca="false">(F119*G119) + (F119*H119) - (F119*G119)*(F119*H119)</f>
        <v>0.999943739668805</v>
      </c>
      <c r="AF119" s="12" t="n">
        <f aca="false">IF(ABS(AD119-AE119)&lt;0.0000001,1,0)</f>
        <v>1</v>
      </c>
      <c r="AR119" s="0" t="n">
        <f aca="false">F119+(MAX(G119,H119))-F119*(MAX(G119,H119))</f>
        <v>1</v>
      </c>
      <c r="AS119" s="0" t="n">
        <f aca="false">MAX((F119+G119-F119*G119),(F119+H119-F119*H119))</f>
        <v>1</v>
      </c>
      <c r="AT119" s="0" t="n">
        <f aca="false">IF(ABS(AR119-AS119)&lt;0.0000001,1,0)</f>
        <v>1</v>
      </c>
      <c r="AU119" s="0" t="n">
        <f aca="false">F119+(MIN(G119,H119))-F119*(MIN(G119,H119))</f>
        <v>1</v>
      </c>
      <c r="AV119" s="0" t="n">
        <f aca="false">MIN((F119+G119-F119*G119),(F119+H119-F119*H119))</f>
        <v>1</v>
      </c>
      <c r="AW119" s="0" t="n">
        <f aca="false">IF(ABS(AU119-AV119)&lt;0.0000001,1,0)</f>
        <v>1</v>
      </c>
      <c r="AX119" s="0" t="n">
        <f aca="false">F119*(MAX(G119,H119))</f>
        <v>0.997527376843365</v>
      </c>
      <c r="AY119" s="0" t="n">
        <f aca="false">MAX(F119*G119,F119*H119)</f>
        <v>0.997527376843365</v>
      </c>
      <c r="AZ119" s="0" t="n">
        <f aca="false">IF(ABS(AX119-AY119)&lt;0.0000001,1,0)</f>
        <v>1</v>
      </c>
      <c r="BA119" s="0" t="n">
        <f aca="false">F119*(MIN(G119,H119))</f>
        <v>0.977246702133367</v>
      </c>
      <c r="BB119" s="0" t="n">
        <f aca="false">MIN(F119*G119,F119*H119)</f>
        <v>0.977246702133367</v>
      </c>
      <c r="BC119" s="0" t="n">
        <f aca="false">IF(ABS(BA119-BB119)&lt;0.0000001,1,0)</f>
        <v>1</v>
      </c>
      <c r="BO119" s="0" t="n">
        <f aca="false">1-MAX(F119,G119)</f>
        <v>0</v>
      </c>
      <c r="BP119" s="0" t="n">
        <f aca="false">MIN(1-F119,1-G119)</f>
        <v>0</v>
      </c>
      <c r="BQ119" s="0" t="n">
        <f aca="false">IF(ABS(BO119-BP119)&lt;0.0000001,1,0)</f>
        <v>1</v>
      </c>
      <c r="BR119" s="0" t="n">
        <f aca="false">1-MIN(F119,G119)</f>
        <v>0.0227532978666333</v>
      </c>
      <c r="BS119" s="0" t="n">
        <f aca="false">MAX(1-F119,1-G119)</f>
        <v>0.0227532978666333</v>
      </c>
      <c r="BT119" s="0" t="n">
        <f aca="false">IF(ABS(BR119-BS119)&lt;0.0000001,1,0)</f>
        <v>1</v>
      </c>
      <c r="BU119" s="0" t="n">
        <f aca="false">1-F119*G119</f>
        <v>0.0227532978666333</v>
      </c>
      <c r="BV119" s="0" t="n">
        <f aca="false">(1-F119)+(1-G119)-(1-F119)*(1-G119)</f>
        <v>0.0227532978666333</v>
      </c>
      <c r="BW119" s="0" t="n">
        <f aca="false">IF(ABS(BU119-BV119)&lt;0.0000001,1,0)</f>
        <v>1</v>
      </c>
      <c r="BX119" s="0" t="n">
        <f aca="false">1-(F119+G119-F119*G119)</f>
        <v>0</v>
      </c>
      <c r="BY119" s="0" t="n">
        <f aca="false">(1-F119)*(1-G119)</f>
        <v>0</v>
      </c>
      <c r="BZ119" s="0" t="n">
        <f aca="false">IF(ABS(BX119-BY119)&lt;0.0000001,1,0)</f>
        <v>1</v>
      </c>
    </row>
    <row r="120" customFormat="false" ht="14.25" hidden="false" customHeight="false" outlineLevel="0" collapsed="false">
      <c r="A120" s="16" t="n">
        <v>11.7</v>
      </c>
      <c r="F120" s="4" t="n">
        <f aca="false">IF(AND((A119&gt;=$D$4),(A119&lt;=$D$5)),1,IF(AND((A119&gt;$D$3),(A119&lt;$D$4)),((A119-$D$3)/($D$4-$D$3)),IF(AND((A119&gt;$D$5),(A119&lt;$D$6)),((A119-$D$6)/($D$5-$D$6)),0)))</f>
        <v>1</v>
      </c>
      <c r="G120" s="4" t="n">
        <f aca="false">1/(1+ABS((A119-$D$22)/$D$20)^(2*$D$21))</f>
        <v>0.969119509521972</v>
      </c>
      <c r="H120" s="4" t="n">
        <f aca="false">1/(1+EXP(-$D$35*(A119-$D$36)))</f>
        <v>0.998341198919826</v>
      </c>
      <c r="J120" s="12" t="n">
        <f aca="false">MIN(F120,MAX(G120,H120))</f>
        <v>0.998341198919826</v>
      </c>
      <c r="K120" s="12" t="n">
        <f aca="false">MAX(MIN(F120,G120),MIN(F120,H120))</f>
        <v>0.998341198919826</v>
      </c>
      <c r="L120" s="12" t="n">
        <f aca="false">IF(ABS(J120-K120)&lt;0.0000001,1,0)</f>
        <v>1</v>
      </c>
      <c r="M120" s="4" t="n">
        <f aca="false">MAX(F120,MIN(G120,H120))</f>
        <v>1</v>
      </c>
      <c r="N120" s="4" t="n">
        <f aca="false">MIN(MAX(F120,G120),MAX(F120,H120))</f>
        <v>1</v>
      </c>
      <c r="O120" s="4" t="n">
        <f aca="false">IF(ABS(M120-N120)&lt;0.0000001,1,0)</f>
        <v>1</v>
      </c>
      <c r="AA120" s="12" t="n">
        <f aca="false">F120+(G120*H120)-F120*(G120*H120)</f>
        <v>1</v>
      </c>
      <c r="AB120" s="12" t="n">
        <f aca="false">(F120+G120-F120*G120)*(F120+H120-F120*H120)</f>
        <v>1</v>
      </c>
      <c r="AC120" s="12" t="n">
        <f aca="false">IF(ABS(AA120-AB120)&lt;0.0000001,1,0)</f>
        <v>1</v>
      </c>
      <c r="AD120" s="12" t="n">
        <f aca="false">F120*(G120+H120-G120*H120)</f>
        <v>0.999948775409039</v>
      </c>
      <c r="AE120" s="12" t="n">
        <f aca="false">(F120*G120) + (F120*H120) - (F120*G120)*(F120*H120)</f>
        <v>0.999948775409039</v>
      </c>
      <c r="AF120" s="12" t="n">
        <f aca="false">IF(ABS(AD120-AE120)&lt;0.0000001,1,0)</f>
        <v>1</v>
      </c>
      <c r="AR120" s="0" t="n">
        <f aca="false">F120+(MAX(G120,H120))-F120*(MAX(G120,H120))</f>
        <v>1</v>
      </c>
      <c r="AS120" s="0" t="n">
        <f aca="false">MAX((F120+G120-F120*G120),(F120+H120-F120*H120))</f>
        <v>1</v>
      </c>
      <c r="AT120" s="0" t="n">
        <f aca="false">IF(ABS(AR120-AS120)&lt;0.0000001,1,0)</f>
        <v>1</v>
      </c>
      <c r="AU120" s="0" t="n">
        <f aca="false">F120+(MIN(G120,H120))-F120*(MIN(G120,H120))</f>
        <v>1</v>
      </c>
      <c r="AV120" s="0" t="n">
        <f aca="false">MIN((F120+G120-F120*G120),(F120+H120-F120*H120))</f>
        <v>1</v>
      </c>
      <c r="AW120" s="0" t="n">
        <f aca="false">IF(ABS(AU120-AV120)&lt;0.0000001,1,0)</f>
        <v>1</v>
      </c>
      <c r="AX120" s="0" t="n">
        <f aca="false">F120*(MAX(G120,H120))</f>
        <v>0.998341198919826</v>
      </c>
      <c r="AY120" s="0" t="n">
        <f aca="false">MAX(F120*G120,F120*H120)</f>
        <v>0.998341198919826</v>
      </c>
      <c r="AZ120" s="0" t="n">
        <f aca="false">IF(ABS(AX120-AY120)&lt;0.0000001,1,0)</f>
        <v>1</v>
      </c>
      <c r="BA120" s="0" t="n">
        <f aca="false">F120*(MIN(G120,H120))</f>
        <v>0.969119509521972</v>
      </c>
      <c r="BB120" s="0" t="n">
        <f aca="false">MIN(F120*G120,F120*H120)</f>
        <v>0.969119509521972</v>
      </c>
      <c r="BC120" s="0" t="n">
        <f aca="false">IF(ABS(BA120-BB120)&lt;0.0000001,1,0)</f>
        <v>1</v>
      </c>
      <c r="BO120" s="0" t="n">
        <f aca="false">1-MAX(F120,G120)</f>
        <v>0</v>
      </c>
      <c r="BP120" s="0" t="n">
        <f aca="false">MIN(1-F120,1-G120)</f>
        <v>0</v>
      </c>
      <c r="BQ120" s="0" t="n">
        <f aca="false">IF(ABS(BO120-BP120)&lt;0.0000001,1,0)</f>
        <v>1</v>
      </c>
      <c r="BR120" s="0" t="n">
        <f aca="false">1-MIN(F120,G120)</f>
        <v>0.0308804904780283</v>
      </c>
      <c r="BS120" s="0" t="n">
        <f aca="false">MAX(1-F120,1-G120)</f>
        <v>0.0308804904780283</v>
      </c>
      <c r="BT120" s="0" t="n">
        <f aca="false">IF(ABS(BR120-BS120)&lt;0.0000001,1,0)</f>
        <v>1</v>
      </c>
      <c r="BU120" s="0" t="n">
        <f aca="false">1-F120*G120</f>
        <v>0.0308804904780283</v>
      </c>
      <c r="BV120" s="0" t="n">
        <f aca="false">(1-F120)+(1-G120)-(1-F120)*(1-G120)</f>
        <v>0.0308804904780283</v>
      </c>
      <c r="BW120" s="0" t="n">
        <f aca="false">IF(ABS(BU120-BV120)&lt;0.0000001,1,0)</f>
        <v>1</v>
      </c>
      <c r="BX120" s="0" t="n">
        <f aca="false">1-(F120+G120-F120*G120)</f>
        <v>0</v>
      </c>
      <c r="BY120" s="0" t="n">
        <f aca="false">(1-F120)*(1-G120)</f>
        <v>0</v>
      </c>
      <c r="BZ120" s="0" t="n">
        <f aca="false">IF(ABS(BX120-BY120)&lt;0.0000001,1,0)</f>
        <v>1</v>
      </c>
    </row>
    <row r="121" customFormat="false" ht="14.25" hidden="false" customHeight="false" outlineLevel="0" collapsed="false">
      <c r="A121" s="16" t="n">
        <v>11.8</v>
      </c>
      <c r="F121" s="4" t="n">
        <f aca="false">IF(AND((A120&gt;=$D$4),(A120&lt;=$D$5)),1,IF(AND((A120&gt;$D$3),(A120&lt;$D$4)),((A120-$D$3)/($D$4-$D$3)),IF(AND((A120&gt;$D$5),(A120&lt;$D$6)),((A120-$D$6)/($D$5-$D$6)),0)))</f>
        <v>1</v>
      </c>
      <c r="G121" s="4" t="n">
        <f aca="false">1/(1+ABS((A120-$D$22)/$D$20)^(2*$D$21))</f>
        <v>0.958685149768035</v>
      </c>
      <c r="H121" s="4" t="n">
        <f aca="false">1/(1+EXP(-$D$35*(A120-$D$36)))</f>
        <v>0.99888746396714</v>
      </c>
      <c r="J121" s="12" t="n">
        <f aca="false">MIN(F121,MAX(G121,H121))</f>
        <v>0.99888746396714</v>
      </c>
      <c r="K121" s="12" t="n">
        <f aca="false">MAX(MIN(F121,G121),MIN(F121,H121))</f>
        <v>0.99888746396714</v>
      </c>
      <c r="L121" s="12" t="n">
        <f aca="false">IF(ABS(J121-K121)&lt;0.0000001,1,0)</f>
        <v>1</v>
      </c>
      <c r="M121" s="4" t="n">
        <f aca="false">MAX(F121,MIN(G121,H121))</f>
        <v>1</v>
      </c>
      <c r="N121" s="4" t="n">
        <f aca="false">MIN(MAX(F121,G121),MAX(F121,H121))</f>
        <v>1</v>
      </c>
      <c r="O121" s="4" t="n">
        <f aca="false">IF(ABS(M121-N121)&lt;0.0000001,1,0)</f>
        <v>1</v>
      </c>
      <c r="AA121" s="12" t="n">
        <f aca="false">F121+(G121*H121)-F121*(G121*H121)</f>
        <v>1</v>
      </c>
      <c r="AB121" s="12" t="n">
        <f aca="false">(F121+G121-F121*G121)*(F121+H121-F121*H121)</f>
        <v>1</v>
      </c>
      <c r="AC121" s="12" t="n">
        <f aca="false">IF(ABS(AA121-AB121)&lt;0.0000001,1,0)</f>
        <v>1</v>
      </c>
      <c r="AD121" s="12" t="n">
        <f aca="false">F121*(G121+H121-G121*H121)</f>
        <v>0.999954035740425</v>
      </c>
      <c r="AE121" s="12" t="n">
        <f aca="false">(F121*G121) + (F121*H121) - (F121*G121)*(F121*H121)</f>
        <v>0.999954035740425</v>
      </c>
      <c r="AF121" s="12" t="n">
        <f aca="false">IF(ABS(AD121-AE121)&lt;0.0000001,1,0)</f>
        <v>1</v>
      </c>
      <c r="AR121" s="0" t="n">
        <f aca="false">F121+(MAX(G121,H121))-F121*(MAX(G121,H121))</f>
        <v>1</v>
      </c>
      <c r="AS121" s="0" t="n">
        <f aca="false">MAX((F121+G121-F121*G121),(F121+H121-F121*H121))</f>
        <v>1</v>
      </c>
      <c r="AT121" s="0" t="n">
        <f aca="false">IF(ABS(AR121-AS121)&lt;0.0000001,1,0)</f>
        <v>1</v>
      </c>
      <c r="AU121" s="0" t="n">
        <f aca="false">F121+(MIN(G121,H121))-F121*(MIN(G121,H121))</f>
        <v>1</v>
      </c>
      <c r="AV121" s="0" t="n">
        <f aca="false">MIN((F121+G121-F121*G121),(F121+H121-F121*H121))</f>
        <v>1</v>
      </c>
      <c r="AW121" s="0" t="n">
        <f aca="false">IF(ABS(AU121-AV121)&lt;0.0000001,1,0)</f>
        <v>1</v>
      </c>
      <c r="AX121" s="0" t="n">
        <f aca="false">F121*(MAX(G121,H121))</f>
        <v>0.99888746396714</v>
      </c>
      <c r="AY121" s="0" t="n">
        <f aca="false">MAX(F121*G121,F121*H121)</f>
        <v>0.99888746396714</v>
      </c>
      <c r="AZ121" s="0" t="n">
        <f aca="false">IF(ABS(AX121-AY121)&lt;0.0000001,1,0)</f>
        <v>1</v>
      </c>
      <c r="BA121" s="0" t="n">
        <f aca="false">F121*(MIN(G121,H121))</f>
        <v>0.958685149768035</v>
      </c>
      <c r="BB121" s="0" t="n">
        <f aca="false">MIN(F121*G121,F121*H121)</f>
        <v>0.958685149768035</v>
      </c>
      <c r="BC121" s="0" t="n">
        <f aca="false">IF(ABS(BA121-BB121)&lt;0.0000001,1,0)</f>
        <v>1</v>
      </c>
      <c r="BO121" s="0" t="n">
        <f aca="false">1-MAX(F121,G121)</f>
        <v>0</v>
      </c>
      <c r="BP121" s="0" t="n">
        <f aca="false">MIN(1-F121,1-G121)</f>
        <v>0</v>
      </c>
      <c r="BQ121" s="0" t="n">
        <f aca="false">IF(ABS(BO121-BP121)&lt;0.0000001,1,0)</f>
        <v>1</v>
      </c>
      <c r="BR121" s="0" t="n">
        <f aca="false">1-MIN(F121,G121)</f>
        <v>0.0413148502319647</v>
      </c>
      <c r="BS121" s="0" t="n">
        <f aca="false">MAX(1-F121,1-G121)</f>
        <v>0.0413148502319647</v>
      </c>
      <c r="BT121" s="0" t="n">
        <f aca="false">IF(ABS(BR121-BS121)&lt;0.0000001,1,0)</f>
        <v>1</v>
      </c>
      <c r="BU121" s="0" t="n">
        <f aca="false">1-F121*G121</f>
        <v>0.0413148502319647</v>
      </c>
      <c r="BV121" s="0" t="n">
        <f aca="false">(1-F121)+(1-G121)-(1-F121)*(1-G121)</f>
        <v>0.0413148502319647</v>
      </c>
      <c r="BW121" s="0" t="n">
        <f aca="false">IF(ABS(BU121-BV121)&lt;0.0000001,1,0)</f>
        <v>1</v>
      </c>
      <c r="BX121" s="0" t="n">
        <f aca="false">1-(F121+G121-F121*G121)</f>
        <v>0</v>
      </c>
      <c r="BY121" s="0" t="n">
        <f aca="false">(1-F121)*(1-G121)</f>
        <v>0</v>
      </c>
      <c r="BZ121" s="0" t="n">
        <f aca="false">IF(ABS(BX121-BY121)&lt;0.0000001,1,0)</f>
        <v>1</v>
      </c>
    </row>
    <row r="122" customFormat="false" ht="14.25" hidden="false" customHeight="false" outlineLevel="0" collapsed="false">
      <c r="A122" s="16" t="n">
        <v>11.9</v>
      </c>
      <c r="F122" s="4" t="n">
        <f aca="false">IF(AND((A121&gt;=$D$4),(A121&lt;=$D$5)),1,IF(AND((A121&gt;$D$3),(A121&lt;$D$4)),((A121-$D$3)/($D$4-$D$3)),IF(AND((A121&gt;$D$5),(A121&lt;$D$6)),((A121-$D$6)/($D$5-$D$6)),0)))</f>
        <v>1</v>
      </c>
      <c r="G122" s="4" t="n">
        <f aca="false">1/(1+ABS((A121-$D$22)/$D$20)^(2*$D$21))</f>
        <v>0.945494144124566</v>
      </c>
      <c r="H122" s="4" t="n">
        <f aca="false">1/(1+EXP(-$D$35*(A121-$D$36)))</f>
        <v>0.999253971166163</v>
      </c>
      <c r="J122" s="12" t="n">
        <f aca="false">MIN(F122,MAX(G122,H122))</f>
        <v>0.999253971166163</v>
      </c>
      <c r="K122" s="12" t="n">
        <f aca="false">MAX(MIN(F122,G122),MIN(F122,H122))</f>
        <v>0.999253971166163</v>
      </c>
      <c r="L122" s="12" t="n">
        <f aca="false">IF(ABS(J122-K122)&lt;0.0000001,1,0)</f>
        <v>1</v>
      </c>
      <c r="M122" s="4" t="n">
        <f aca="false">MAX(F122,MIN(G122,H122))</f>
        <v>1</v>
      </c>
      <c r="N122" s="4" t="n">
        <f aca="false">MIN(MAX(F122,G122),MAX(F122,H122))</f>
        <v>1</v>
      </c>
      <c r="O122" s="4" t="n">
        <f aca="false">IF(ABS(M122-N122)&lt;0.0000001,1,0)</f>
        <v>1</v>
      </c>
      <c r="AA122" s="12" t="n">
        <f aca="false">F122+(G122*H122)-F122*(G122*H122)</f>
        <v>1</v>
      </c>
      <c r="AB122" s="12" t="n">
        <f aca="false">(F122+G122-F122*G122)*(F122+H122-F122*H122)</f>
        <v>1</v>
      </c>
      <c r="AC122" s="12" t="n">
        <f aca="false">IF(ABS(AA122-AB122)&lt;0.0000001,1,0)</f>
        <v>1</v>
      </c>
      <c r="AD122" s="12" t="n">
        <f aca="false">F122*(G122+H122-G122*H122)</f>
        <v>0.999959337059904</v>
      </c>
      <c r="AE122" s="12" t="n">
        <f aca="false">(F122*G122) + (F122*H122) - (F122*G122)*(F122*H122)</f>
        <v>0.999959337059904</v>
      </c>
      <c r="AF122" s="12" t="n">
        <f aca="false">IF(ABS(AD122-AE122)&lt;0.0000001,1,0)</f>
        <v>1</v>
      </c>
      <c r="AR122" s="0" t="n">
        <f aca="false">F122+(MAX(G122,H122))-F122*(MAX(G122,H122))</f>
        <v>1</v>
      </c>
      <c r="AS122" s="0" t="n">
        <f aca="false">MAX((F122+G122-F122*G122),(F122+H122-F122*H122))</f>
        <v>1</v>
      </c>
      <c r="AT122" s="0" t="n">
        <f aca="false">IF(ABS(AR122-AS122)&lt;0.0000001,1,0)</f>
        <v>1</v>
      </c>
      <c r="AU122" s="0" t="n">
        <f aca="false">F122+(MIN(G122,H122))-F122*(MIN(G122,H122))</f>
        <v>1</v>
      </c>
      <c r="AV122" s="0" t="n">
        <f aca="false">MIN((F122+G122-F122*G122),(F122+H122-F122*H122))</f>
        <v>1</v>
      </c>
      <c r="AW122" s="0" t="n">
        <f aca="false">IF(ABS(AU122-AV122)&lt;0.0000001,1,0)</f>
        <v>1</v>
      </c>
      <c r="AX122" s="0" t="n">
        <f aca="false">F122*(MAX(G122,H122))</f>
        <v>0.999253971166163</v>
      </c>
      <c r="AY122" s="0" t="n">
        <f aca="false">MAX(F122*G122,F122*H122)</f>
        <v>0.999253971166163</v>
      </c>
      <c r="AZ122" s="0" t="n">
        <f aca="false">IF(ABS(AX122-AY122)&lt;0.0000001,1,0)</f>
        <v>1</v>
      </c>
      <c r="BA122" s="0" t="n">
        <f aca="false">F122*(MIN(G122,H122))</f>
        <v>0.945494144124566</v>
      </c>
      <c r="BB122" s="0" t="n">
        <f aca="false">MIN(F122*G122,F122*H122)</f>
        <v>0.945494144124566</v>
      </c>
      <c r="BC122" s="0" t="n">
        <f aca="false">IF(ABS(BA122-BB122)&lt;0.0000001,1,0)</f>
        <v>1</v>
      </c>
      <c r="BO122" s="0" t="n">
        <f aca="false">1-MAX(F122,G122)</f>
        <v>0</v>
      </c>
      <c r="BP122" s="0" t="n">
        <f aca="false">MIN(1-F122,1-G122)</f>
        <v>0</v>
      </c>
      <c r="BQ122" s="0" t="n">
        <f aca="false">IF(ABS(BO122-BP122)&lt;0.0000001,1,0)</f>
        <v>1</v>
      </c>
      <c r="BR122" s="0" t="n">
        <f aca="false">1-MIN(F122,G122)</f>
        <v>0.0545058558754344</v>
      </c>
      <c r="BS122" s="0" t="n">
        <f aca="false">MAX(1-F122,1-G122)</f>
        <v>0.0545058558754344</v>
      </c>
      <c r="BT122" s="0" t="n">
        <f aca="false">IF(ABS(BR122-BS122)&lt;0.0000001,1,0)</f>
        <v>1</v>
      </c>
      <c r="BU122" s="0" t="n">
        <f aca="false">1-F122*G122</f>
        <v>0.0545058558754344</v>
      </c>
      <c r="BV122" s="0" t="n">
        <f aca="false">(1-F122)+(1-G122)-(1-F122)*(1-G122)</f>
        <v>0.0545058558754344</v>
      </c>
      <c r="BW122" s="0" t="n">
        <f aca="false">IF(ABS(BU122-BV122)&lt;0.0000001,1,0)</f>
        <v>1</v>
      </c>
      <c r="BX122" s="0" t="n">
        <f aca="false">1-(F122+G122-F122*G122)</f>
        <v>0</v>
      </c>
      <c r="BY122" s="0" t="n">
        <f aca="false">(1-F122)*(1-G122)</f>
        <v>0</v>
      </c>
      <c r="BZ122" s="0" t="n">
        <f aca="false">IF(ABS(BX122-BY122)&lt;0.0000001,1,0)</f>
        <v>1</v>
      </c>
    </row>
    <row r="123" customFormat="false" ht="14.25" hidden="false" customHeight="false" outlineLevel="0" collapsed="false">
      <c r="A123" s="16" t="n">
        <v>12</v>
      </c>
      <c r="F123" s="4" t="n">
        <f aca="false">IF(AND((A122&gt;=$D$4),(A122&lt;=$D$5)),1,IF(AND((A122&gt;$D$3),(A122&lt;$D$4)),((A122-$D$3)/($D$4-$D$3)),IF(AND((A122&gt;$D$5),(A122&lt;$D$6)),((A122-$D$6)/($D$5-$D$6)),0)))</f>
        <v>1</v>
      </c>
      <c r="G123" s="4" t="n">
        <f aca="false">1/(1+ABS((A122-$D$22)/$D$20)^(2*$D$21))</f>
        <v>0.929081754311828</v>
      </c>
      <c r="H123" s="4" t="n">
        <f aca="false">1/(1+EXP(-$D$35*(A122-$D$36)))</f>
        <v>0.999499798892921</v>
      </c>
      <c r="J123" s="12" t="n">
        <f aca="false">MIN(F123,MAX(G123,H123))</f>
        <v>0.999499798892921</v>
      </c>
      <c r="K123" s="12" t="n">
        <f aca="false">MAX(MIN(F123,G123),MIN(F123,H123))</f>
        <v>0.999499798892921</v>
      </c>
      <c r="L123" s="12" t="n">
        <f aca="false">IF(ABS(J123-K123)&lt;0.0000001,1,0)</f>
        <v>1</v>
      </c>
      <c r="M123" s="4" t="n">
        <f aca="false">MAX(F123,MIN(G123,H123))</f>
        <v>1</v>
      </c>
      <c r="N123" s="4" t="n">
        <f aca="false">MIN(MAX(F123,G123),MAX(F123,H123))</f>
        <v>1</v>
      </c>
      <c r="O123" s="4" t="n">
        <f aca="false">IF(ABS(M123-N123)&lt;0.0000001,1,0)</f>
        <v>1</v>
      </c>
      <c r="AA123" s="12" t="n">
        <f aca="false">F123+(G123*H123)-F123*(G123*H123)</f>
        <v>1</v>
      </c>
      <c r="AB123" s="12" t="n">
        <f aca="false">(F123+G123-F123*G123)*(F123+H123-F123*H123)</f>
        <v>1</v>
      </c>
      <c r="AC123" s="12" t="n">
        <f aca="false">IF(ABS(AA123-AB123)&lt;0.0000001,1,0)</f>
        <v>1</v>
      </c>
      <c r="AD123" s="12" t="n">
        <f aca="false">F123*(G123+H123-G123*H123)</f>
        <v>0.999964526614995</v>
      </c>
      <c r="AE123" s="12" t="n">
        <f aca="false">(F123*G123) + (F123*H123) - (F123*G123)*(F123*H123)</f>
        <v>0.999964526614995</v>
      </c>
      <c r="AF123" s="12" t="n">
        <f aca="false">IF(ABS(AD123-AE123)&lt;0.0000001,1,0)</f>
        <v>1</v>
      </c>
      <c r="AR123" s="0" t="n">
        <f aca="false">F123+(MAX(G123,H123))-F123*(MAX(G123,H123))</f>
        <v>1</v>
      </c>
      <c r="AS123" s="0" t="n">
        <f aca="false">MAX((F123+G123-F123*G123),(F123+H123-F123*H123))</f>
        <v>1</v>
      </c>
      <c r="AT123" s="0" t="n">
        <f aca="false">IF(ABS(AR123-AS123)&lt;0.0000001,1,0)</f>
        <v>1</v>
      </c>
      <c r="AU123" s="0" t="n">
        <f aca="false">F123+(MIN(G123,H123))-F123*(MIN(G123,H123))</f>
        <v>1</v>
      </c>
      <c r="AV123" s="0" t="n">
        <f aca="false">MIN((F123+G123-F123*G123),(F123+H123-F123*H123))</f>
        <v>1</v>
      </c>
      <c r="AW123" s="0" t="n">
        <f aca="false">IF(ABS(AU123-AV123)&lt;0.0000001,1,0)</f>
        <v>1</v>
      </c>
      <c r="AX123" s="0" t="n">
        <f aca="false">F123*(MAX(G123,H123))</f>
        <v>0.999499798892921</v>
      </c>
      <c r="AY123" s="0" t="n">
        <f aca="false">MAX(F123*G123,F123*H123)</f>
        <v>0.999499798892921</v>
      </c>
      <c r="AZ123" s="0" t="n">
        <f aca="false">IF(ABS(AX123-AY123)&lt;0.0000001,1,0)</f>
        <v>1</v>
      </c>
      <c r="BA123" s="0" t="n">
        <f aca="false">F123*(MIN(G123,H123))</f>
        <v>0.929081754311828</v>
      </c>
      <c r="BB123" s="0" t="n">
        <f aca="false">MIN(F123*G123,F123*H123)</f>
        <v>0.929081754311828</v>
      </c>
      <c r="BC123" s="0" t="n">
        <f aca="false">IF(ABS(BA123-BB123)&lt;0.0000001,1,0)</f>
        <v>1</v>
      </c>
      <c r="BO123" s="0" t="n">
        <f aca="false">1-MAX(F123,G123)</f>
        <v>0</v>
      </c>
      <c r="BP123" s="0" t="n">
        <f aca="false">MIN(1-F123,1-G123)</f>
        <v>0</v>
      </c>
      <c r="BQ123" s="0" t="n">
        <f aca="false">IF(ABS(BO123-BP123)&lt;0.0000001,1,0)</f>
        <v>1</v>
      </c>
      <c r="BR123" s="0" t="n">
        <f aca="false">1-MIN(F123,G123)</f>
        <v>0.0709182456881722</v>
      </c>
      <c r="BS123" s="0" t="n">
        <f aca="false">MAX(1-F123,1-G123)</f>
        <v>0.0709182456881722</v>
      </c>
      <c r="BT123" s="0" t="n">
        <f aca="false">IF(ABS(BR123-BS123)&lt;0.0000001,1,0)</f>
        <v>1</v>
      </c>
      <c r="BU123" s="0" t="n">
        <f aca="false">1-F123*G123</f>
        <v>0.0709182456881722</v>
      </c>
      <c r="BV123" s="0" t="n">
        <f aca="false">(1-F123)+(1-G123)-(1-F123)*(1-G123)</f>
        <v>0.0709182456881722</v>
      </c>
      <c r="BW123" s="0" t="n">
        <f aca="false">IF(ABS(BU123-BV123)&lt;0.0000001,1,0)</f>
        <v>1</v>
      </c>
      <c r="BX123" s="0" t="n">
        <f aca="false">1-(F123+G123-F123*G123)</f>
        <v>0</v>
      </c>
      <c r="BY123" s="0" t="n">
        <f aca="false">(1-F123)*(1-G123)</f>
        <v>0</v>
      </c>
      <c r="BZ123" s="0" t="n">
        <f aca="false">IF(ABS(BX123-BY123)&lt;0.0000001,1,0)</f>
        <v>1</v>
      </c>
    </row>
    <row r="124" customFormat="false" ht="14.25" hidden="false" customHeight="false" outlineLevel="0" collapsed="false">
      <c r="A124" s="16" t="n">
        <v>12.1</v>
      </c>
      <c r="F124" s="4" t="n">
        <f aca="false">IF(AND((A123&gt;=$D$4),(A123&lt;=$D$5)),1,IF(AND((A123&gt;$D$3),(A123&lt;$D$4)),((A123-$D$3)/($D$4-$D$3)),IF(AND((A123&gt;$D$5),(A123&lt;$D$6)),((A123-$D$6)/($D$5-$D$6)),0)))</f>
        <v>1</v>
      </c>
      <c r="G124" s="4" t="n">
        <f aca="false">1/(1+ABS((A123-$D$22)/$D$20)^(2*$D$21))</f>
        <v>0.908997600454943</v>
      </c>
      <c r="H124" s="4" t="n">
        <f aca="false">1/(1+EXP(-$D$35*(A123-$D$36)))</f>
        <v>0.999664649869534</v>
      </c>
      <c r="J124" s="12" t="n">
        <f aca="false">MIN(F124,MAX(G124,H124))</f>
        <v>0.999664649869534</v>
      </c>
      <c r="K124" s="12" t="n">
        <f aca="false">MAX(MIN(F124,G124),MIN(F124,H124))</f>
        <v>0.999664649869534</v>
      </c>
      <c r="L124" s="12" t="n">
        <f aca="false">IF(ABS(J124-K124)&lt;0.0000001,1,0)</f>
        <v>1</v>
      </c>
      <c r="M124" s="4" t="n">
        <f aca="false">MAX(F124,MIN(G124,H124))</f>
        <v>1</v>
      </c>
      <c r="N124" s="4" t="n">
        <f aca="false">MIN(MAX(F124,G124),MAX(F124,H124))</f>
        <v>1</v>
      </c>
      <c r="O124" s="4" t="n">
        <f aca="false">IF(ABS(M124-N124)&lt;0.0000001,1,0)</f>
        <v>1</v>
      </c>
      <c r="AA124" s="12" t="n">
        <f aca="false">F124+(G124*H124)-F124*(G124*H124)</f>
        <v>1</v>
      </c>
      <c r="AB124" s="12" t="n">
        <f aca="false">(F124+G124-F124*G124)*(F124+H124-F124*H124)</f>
        <v>1</v>
      </c>
      <c r="AC124" s="12" t="n">
        <f aca="false">IF(ABS(AA124-AB124)&lt;0.0000001,1,0)</f>
        <v>1</v>
      </c>
      <c r="AD124" s="12" t="n">
        <f aca="false">F124*(G124+H124-G124*H124)</f>
        <v>0.99996948233344</v>
      </c>
      <c r="AE124" s="12" t="n">
        <f aca="false">(F124*G124) + (F124*H124) - (F124*G124)*(F124*H124)</f>
        <v>0.99996948233344</v>
      </c>
      <c r="AF124" s="12" t="n">
        <f aca="false">IF(ABS(AD124-AE124)&lt;0.0000001,1,0)</f>
        <v>1</v>
      </c>
      <c r="AR124" s="0" t="n">
        <f aca="false">F124+(MAX(G124,H124))-F124*(MAX(G124,H124))</f>
        <v>1</v>
      </c>
      <c r="AS124" s="0" t="n">
        <f aca="false">MAX((F124+G124-F124*G124),(F124+H124-F124*H124))</f>
        <v>1</v>
      </c>
      <c r="AT124" s="0" t="n">
        <f aca="false">IF(ABS(AR124-AS124)&lt;0.0000001,1,0)</f>
        <v>1</v>
      </c>
      <c r="AU124" s="0" t="n">
        <f aca="false">F124+(MIN(G124,H124))-F124*(MIN(G124,H124))</f>
        <v>1</v>
      </c>
      <c r="AV124" s="0" t="n">
        <f aca="false">MIN((F124+G124-F124*G124),(F124+H124-F124*H124))</f>
        <v>1</v>
      </c>
      <c r="AW124" s="0" t="n">
        <f aca="false">IF(ABS(AU124-AV124)&lt;0.0000001,1,0)</f>
        <v>1</v>
      </c>
      <c r="AX124" s="0" t="n">
        <f aca="false">F124*(MAX(G124,H124))</f>
        <v>0.999664649869534</v>
      </c>
      <c r="AY124" s="0" t="n">
        <f aca="false">MAX(F124*G124,F124*H124)</f>
        <v>0.999664649869534</v>
      </c>
      <c r="AZ124" s="0" t="n">
        <f aca="false">IF(ABS(AX124-AY124)&lt;0.0000001,1,0)</f>
        <v>1</v>
      </c>
      <c r="BA124" s="0" t="n">
        <f aca="false">F124*(MIN(G124,H124))</f>
        <v>0.908997600454943</v>
      </c>
      <c r="BB124" s="0" t="n">
        <f aca="false">MIN(F124*G124,F124*H124)</f>
        <v>0.908997600454943</v>
      </c>
      <c r="BC124" s="0" t="n">
        <f aca="false">IF(ABS(BA124-BB124)&lt;0.0000001,1,0)</f>
        <v>1</v>
      </c>
      <c r="BO124" s="0" t="n">
        <f aca="false">1-MAX(F124,G124)</f>
        <v>0</v>
      </c>
      <c r="BP124" s="0" t="n">
        <f aca="false">MIN(1-F124,1-G124)</f>
        <v>0</v>
      </c>
      <c r="BQ124" s="0" t="n">
        <f aca="false">IF(ABS(BO124-BP124)&lt;0.0000001,1,0)</f>
        <v>1</v>
      </c>
      <c r="BR124" s="0" t="n">
        <f aca="false">1-MIN(F124,G124)</f>
        <v>0.0910023995450574</v>
      </c>
      <c r="BS124" s="0" t="n">
        <f aca="false">MAX(1-F124,1-G124)</f>
        <v>0.0910023995450574</v>
      </c>
      <c r="BT124" s="0" t="n">
        <f aca="false">IF(ABS(BR124-BS124)&lt;0.0000001,1,0)</f>
        <v>1</v>
      </c>
      <c r="BU124" s="0" t="n">
        <f aca="false">1-F124*G124</f>
        <v>0.0910023995450574</v>
      </c>
      <c r="BV124" s="0" t="n">
        <f aca="false">(1-F124)+(1-G124)-(1-F124)*(1-G124)</f>
        <v>0.0910023995450574</v>
      </c>
      <c r="BW124" s="0" t="n">
        <f aca="false">IF(ABS(BU124-BV124)&lt;0.0000001,1,0)</f>
        <v>1</v>
      </c>
      <c r="BX124" s="0" t="n">
        <f aca="false">1-(F124+G124-F124*G124)</f>
        <v>0</v>
      </c>
      <c r="BY124" s="0" t="n">
        <f aca="false">(1-F124)*(1-G124)</f>
        <v>0</v>
      </c>
      <c r="BZ124" s="0" t="n">
        <f aca="false">IF(ABS(BX124-BY124)&lt;0.0000001,1,0)</f>
        <v>1</v>
      </c>
    </row>
    <row r="125" customFormat="false" ht="14.25" hidden="false" customHeight="false" outlineLevel="0" collapsed="false">
      <c r="A125" s="16" t="n">
        <v>12.2</v>
      </c>
      <c r="F125" s="4" t="n">
        <f aca="false">IF(AND((A124&gt;=$D$4),(A124&lt;=$D$5)),1,IF(AND((A124&gt;$D$3),(A124&lt;$D$4)),((A124-$D$3)/($D$4-$D$3)),IF(AND((A124&gt;$D$5),(A124&lt;$D$6)),((A124-$D$6)/($D$5-$D$6)),0)))</f>
        <v>0.98</v>
      </c>
      <c r="G125" s="4" t="n">
        <f aca="false">1/(1+ABS((A124-$D$22)/$D$20)^(2*$D$21))</f>
        <v>0.884845464184119</v>
      </c>
      <c r="H125" s="4" t="n">
        <f aca="false">1/(1+EXP(-$D$35*(A124-$D$36)))</f>
        <v>0.999775183229767</v>
      </c>
      <c r="J125" s="12" t="n">
        <f aca="false">MIN(F125,MAX(G125,H125))</f>
        <v>0.98</v>
      </c>
      <c r="K125" s="12" t="n">
        <f aca="false">MAX(MIN(F125,G125),MIN(F125,H125))</f>
        <v>0.98</v>
      </c>
      <c r="L125" s="12" t="n">
        <f aca="false">IF(ABS(J125-K125)&lt;0.0000001,1,0)</f>
        <v>1</v>
      </c>
      <c r="M125" s="4" t="n">
        <f aca="false">MAX(F125,MIN(G125,H125))</f>
        <v>0.98</v>
      </c>
      <c r="N125" s="4" t="n">
        <f aca="false">MIN(MAX(F125,G125),MAX(F125,H125))</f>
        <v>0.98</v>
      </c>
      <c r="O125" s="4" t="n">
        <f aca="false">IF(ABS(M125-N125)&lt;0.0000001,1,0)</f>
        <v>1</v>
      </c>
      <c r="AA125" s="12" t="n">
        <f aca="false">F125+(G125*H125)-F125*(G125*H125)</f>
        <v>0.997692930721694</v>
      </c>
      <c r="AB125" s="12" t="n">
        <f aca="false">(F125+G125-F125*G125)*(F125+H125-F125*H125)</f>
        <v>0.997692423303746</v>
      </c>
      <c r="AC125" s="12" t="n">
        <f aca="false">IF(ABS(AA125-AB125)&lt;0.0000001,1,0)</f>
        <v>0</v>
      </c>
      <c r="AD125" s="12" t="n">
        <f aca="false">F125*(G125+H125-G125*H125)</f>
        <v>0.979974629102597</v>
      </c>
      <c r="AE125" s="12" t="n">
        <f aca="false">(F125*G125) + (F125*H125) - (F125*G125)*(F125*H125)</f>
        <v>0.997313701209857</v>
      </c>
      <c r="AF125" s="12" t="n">
        <f aca="false">IF(ABS(AD125-AE125)&lt;0.0000001,1,0)</f>
        <v>0</v>
      </c>
      <c r="AR125" s="0" t="n">
        <f aca="false">F125+(MAX(G125,H125))-F125*(MAX(G125,H125))</f>
        <v>0.999995503664595</v>
      </c>
      <c r="AS125" s="0" t="n">
        <f aca="false">MAX((F125+G125-F125*G125),(F125+H125-F125*H125))</f>
        <v>0.999995503664595</v>
      </c>
      <c r="AT125" s="0" t="n">
        <f aca="false">IF(ABS(AR125-AS125)&lt;0.0000001,1,0)</f>
        <v>1</v>
      </c>
      <c r="AU125" s="0" t="n">
        <f aca="false">F125+(MIN(G125,H125))-F125*(MIN(G125,H125))</f>
        <v>0.997696909283682</v>
      </c>
      <c r="AV125" s="0" t="n">
        <f aca="false">MIN((F125+G125-F125*G125),(F125+H125-F125*H125))</f>
        <v>0.997696909283682</v>
      </c>
      <c r="AW125" s="0" t="n">
        <f aca="false">IF(ABS(AU125-AV125)&lt;0.0000001,1,0)</f>
        <v>1</v>
      </c>
      <c r="AX125" s="0" t="n">
        <f aca="false">F125*(MAX(G125,H125))</f>
        <v>0.979779679565171</v>
      </c>
      <c r="AY125" s="0" t="n">
        <f aca="false">MAX(F125*G125,F125*H125)</f>
        <v>0.979779679565171</v>
      </c>
      <c r="AZ125" s="0" t="n">
        <f aca="false">IF(ABS(AX125-AY125)&lt;0.0000001,1,0)</f>
        <v>1</v>
      </c>
      <c r="BA125" s="0" t="n">
        <f aca="false">F125*(MIN(G125,H125))</f>
        <v>0.867148554900437</v>
      </c>
      <c r="BB125" s="0" t="n">
        <f aca="false">MIN(F125*G125,F125*H125)</f>
        <v>0.867148554900437</v>
      </c>
      <c r="BC125" s="0" t="n">
        <f aca="false">IF(ABS(BA125-BB125)&lt;0.0000001,1,0)</f>
        <v>1</v>
      </c>
      <c r="BO125" s="0" t="n">
        <f aca="false">1-MAX(F125,G125)</f>
        <v>0.0199999999999999</v>
      </c>
      <c r="BP125" s="0" t="n">
        <f aca="false">MIN(1-F125,1-G125)</f>
        <v>0.0199999999999999</v>
      </c>
      <c r="BQ125" s="0" t="n">
        <f aca="false">IF(ABS(BO125-BP125)&lt;0.0000001,1,0)</f>
        <v>1</v>
      </c>
      <c r="BR125" s="0" t="n">
        <f aca="false">1-MIN(F125,G125)</f>
        <v>0.115154535815881</v>
      </c>
      <c r="BS125" s="0" t="n">
        <f aca="false">MAX(1-F125,1-G125)</f>
        <v>0.115154535815881</v>
      </c>
      <c r="BT125" s="0" t="n">
        <f aca="false">IF(ABS(BR125-BS125)&lt;0.0000001,1,0)</f>
        <v>1</v>
      </c>
      <c r="BU125" s="0" t="n">
        <f aca="false">1-F125*G125</f>
        <v>0.132851445099563</v>
      </c>
      <c r="BV125" s="0" t="n">
        <f aca="false">(1-F125)+(1-G125)-(1-F125)*(1-G125)</f>
        <v>0.132851445099563</v>
      </c>
      <c r="BW125" s="0" t="n">
        <f aca="false">IF(ABS(BU125-BV125)&lt;0.0000001,1,0)</f>
        <v>1</v>
      </c>
      <c r="BX125" s="0" t="n">
        <f aca="false">1-(F125+G125-F125*G125)</f>
        <v>0.00230309071631762</v>
      </c>
      <c r="BY125" s="0" t="n">
        <f aca="false">(1-F125)*(1-G125)</f>
        <v>0.0023030907163176</v>
      </c>
      <c r="BZ125" s="0" t="n">
        <f aca="false">IF(ABS(BX125-BY125)&lt;0.0000001,1,0)</f>
        <v>1</v>
      </c>
    </row>
    <row r="126" customFormat="false" ht="14.25" hidden="false" customHeight="false" outlineLevel="0" collapsed="false">
      <c r="A126" s="16" t="n">
        <v>12.3</v>
      </c>
      <c r="F126" s="4" t="n">
        <f aca="false">IF(AND((A125&gt;=$D$4),(A125&lt;=$D$5)),1,IF(AND((A125&gt;$D$3),(A125&lt;$D$4)),((A125-$D$3)/($D$4-$D$3)),IF(AND((A125&gt;$D$5),(A125&lt;$D$6)),((A125-$D$6)/($D$5-$D$6)),0)))</f>
        <v>0.96</v>
      </c>
      <c r="G126" s="4" t="n">
        <f aca="false">1/(1+ABS((A125-$D$22)/$D$20)^(2*$D$21))</f>
        <v>0.856331426842716</v>
      </c>
      <c r="H126" s="4" t="n">
        <f aca="false">1/(1+EXP(-$D$35*(A125-$D$36)))</f>
        <v>0.99984928964194</v>
      </c>
      <c r="J126" s="12" t="n">
        <f aca="false">MIN(F126,MAX(G126,H126))</f>
        <v>0.96</v>
      </c>
      <c r="K126" s="12" t="n">
        <f aca="false">MAX(MIN(F126,G126),MIN(F126,H126))</f>
        <v>0.96</v>
      </c>
      <c r="L126" s="12" t="n">
        <f aca="false">IF(ABS(J126-K126)&lt;0.0000001,1,0)</f>
        <v>1</v>
      </c>
      <c r="M126" s="4" t="n">
        <f aca="false">MAX(F126,MIN(G126,H126))</f>
        <v>0.96</v>
      </c>
      <c r="N126" s="4" t="n">
        <f aca="false">MIN(MAX(F126,G126),MAX(F126,H126))</f>
        <v>0.96</v>
      </c>
      <c r="O126" s="4" t="n">
        <f aca="false">IF(ABS(M126-N126)&lt;0.0000001,1,0)</f>
        <v>1</v>
      </c>
      <c r="AA126" s="12" t="n">
        <f aca="false">F126+(G126*H126)-F126*(G126*H126)</f>
        <v>0.99424809475307</v>
      </c>
      <c r="AB126" s="12" t="n">
        <f aca="false">(F126+G126-F126*G126)*(F126+H126-F126*H126)</f>
        <v>0.994247263303134</v>
      </c>
      <c r="AC126" s="12" t="n">
        <f aca="false">IF(ABS(AA126-AB126)&lt;0.0000001,1,0)</f>
        <v>0</v>
      </c>
      <c r="AD126" s="12" t="n">
        <f aca="false">F126*(G126+H126-G126*H126)</f>
        <v>0.959979213751582</v>
      </c>
      <c r="AE126" s="12" t="n">
        <f aca="false">(F126*G126) + (F126*H126) - (F126*G126)*(F126*H126)</f>
        <v>0.992857384714529</v>
      </c>
      <c r="AF126" s="12" t="n">
        <f aca="false">IF(ABS(AD126-AE126)&lt;0.0000001,1,0)</f>
        <v>0</v>
      </c>
      <c r="AR126" s="0" t="n">
        <f aca="false">F126+(MAX(G126,H126))-F126*(MAX(G126,H126))</f>
        <v>0.999993971585678</v>
      </c>
      <c r="AS126" s="0" t="n">
        <f aca="false">MAX((F126+G126-F126*G126),(F126+H126-F126*H126))</f>
        <v>0.999993971585678</v>
      </c>
      <c r="AT126" s="0" t="n">
        <f aca="false">IF(ABS(AR126-AS126)&lt;0.0000001,1,0)</f>
        <v>1</v>
      </c>
      <c r="AU126" s="0" t="n">
        <f aca="false">F126+(MIN(G126,H126))-F126*(MIN(G126,H126))</f>
        <v>0.994253257073709</v>
      </c>
      <c r="AV126" s="0" t="n">
        <f aca="false">MIN((F126+G126-F126*G126),(F126+H126-F126*H126))</f>
        <v>0.994253257073709</v>
      </c>
      <c r="AW126" s="0" t="n">
        <f aca="false">IF(ABS(AU126-AV126)&lt;0.0000001,1,0)</f>
        <v>1</v>
      </c>
      <c r="AX126" s="0" t="n">
        <f aca="false">F126*(MAX(G126,H126))</f>
        <v>0.959855318056263</v>
      </c>
      <c r="AY126" s="0" t="n">
        <f aca="false">MAX(F126*G126,F126*H126)</f>
        <v>0.959855318056263</v>
      </c>
      <c r="AZ126" s="0" t="n">
        <f aca="false">IF(ABS(AX126-AY126)&lt;0.0000001,1,0)</f>
        <v>1</v>
      </c>
      <c r="BA126" s="0" t="n">
        <f aca="false">F126*(MIN(G126,H126))</f>
        <v>0.822078169769007</v>
      </c>
      <c r="BB126" s="0" t="n">
        <f aca="false">MIN(F126*G126,F126*H126)</f>
        <v>0.822078169769007</v>
      </c>
      <c r="BC126" s="0" t="n">
        <f aca="false">IF(ABS(BA126-BB126)&lt;0.0000001,1,0)</f>
        <v>1</v>
      </c>
      <c r="BO126" s="0" t="n">
        <f aca="false">1-MAX(F126,G126)</f>
        <v>0.0399999999999998</v>
      </c>
      <c r="BP126" s="0" t="n">
        <f aca="false">MIN(1-F126,1-G126)</f>
        <v>0.0399999999999998</v>
      </c>
      <c r="BQ126" s="0" t="n">
        <f aca="false">IF(ABS(BO126-BP126)&lt;0.0000001,1,0)</f>
        <v>1</v>
      </c>
      <c r="BR126" s="0" t="n">
        <f aca="false">1-MIN(F126,G126)</f>
        <v>0.143668573157284</v>
      </c>
      <c r="BS126" s="0" t="n">
        <f aca="false">MAX(1-F126,1-G126)</f>
        <v>0.143668573157284</v>
      </c>
      <c r="BT126" s="0" t="n">
        <f aca="false">IF(ABS(BR126-BS126)&lt;0.0000001,1,0)</f>
        <v>1</v>
      </c>
      <c r="BU126" s="0" t="n">
        <f aca="false">1-F126*G126</f>
        <v>0.177921830230993</v>
      </c>
      <c r="BV126" s="0" t="n">
        <f aca="false">(1-F126)+(1-G126)-(1-F126)*(1-G126)</f>
        <v>0.177921830230993</v>
      </c>
      <c r="BW126" s="0" t="n">
        <f aca="false">IF(ABS(BU126-BV126)&lt;0.0000001,1,0)</f>
        <v>1</v>
      </c>
      <c r="BX126" s="0" t="n">
        <f aca="false">1-(F126+G126-F126*G126)</f>
        <v>0.00574674292629129</v>
      </c>
      <c r="BY126" s="0" t="n">
        <f aca="false">(1-F126)*(1-G126)</f>
        <v>0.00574674292629134</v>
      </c>
      <c r="BZ126" s="0" t="n">
        <f aca="false">IF(ABS(BX126-BY126)&lt;0.0000001,1,0)</f>
        <v>1</v>
      </c>
    </row>
    <row r="127" customFormat="false" ht="14.25" hidden="false" customHeight="false" outlineLevel="0" collapsed="false">
      <c r="A127" s="16" t="n">
        <v>12.4</v>
      </c>
      <c r="F127" s="4" t="n">
        <f aca="false">IF(AND((A126&gt;=$D$4),(A126&lt;=$D$5)),1,IF(AND((A126&gt;$D$3),(A126&lt;$D$4)),((A126-$D$3)/($D$4-$D$3)),IF(AND((A126&gt;$D$5),(A126&lt;$D$6)),((A126-$D$6)/($D$5-$D$6)),0)))</f>
        <v>0.94</v>
      </c>
      <c r="G127" s="4" t="n">
        <f aca="false">1/(1+ABS((A126-$D$22)/$D$20)^(2*$D$21))</f>
        <v>0.823315691515948</v>
      </c>
      <c r="H127" s="4" t="n">
        <f aca="false">1/(1+EXP(-$D$35*(A126-$D$36)))</f>
        <v>0.999898970806092</v>
      </c>
      <c r="J127" s="12" t="n">
        <f aca="false">MIN(F127,MAX(G127,H127))</f>
        <v>0.94</v>
      </c>
      <c r="K127" s="12" t="n">
        <f aca="false">MAX(MIN(F127,G127),MIN(F127,H127))</f>
        <v>0.94</v>
      </c>
      <c r="L127" s="12" t="n">
        <f aca="false">IF(ABS(J127-K127)&lt;0.0000001,1,0)</f>
        <v>1</v>
      </c>
      <c r="M127" s="4" t="n">
        <f aca="false">MAX(F127,MIN(G127,H127))</f>
        <v>0.94</v>
      </c>
      <c r="N127" s="4" t="n">
        <f aca="false">MIN(MAX(F127,G127),MAX(F127,H127))</f>
        <v>0.94</v>
      </c>
      <c r="O127" s="4" t="n">
        <f aca="false">IF(ABS(M127-N127)&lt;0.0000001,1,0)</f>
        <v>1</v>
      </c>
      <c r="AA127" s="12" t="n">
        <f aca="false">F127+(G127*H127)-F127*(G127*H127)</f>
        <v>0.989393950755718</v>
      </c>
      <c r="AB127" s="12" t="n">
        <f aca="false">(F127+G127-F127*G127)*(F127+H127-F127*H127)</f>
        <v>0.989392944000306</v>
      </c>
      <c r="AC127" s="12" t="n">
        <f aca="false">IF(ABS(AA127-AB127)&lt;0.0000001,1,0)</f>
        <v>0</v>
      </c>
      <c r="AD127" s="12" t="n">
        <f aca="false">F127*(G127+H127-G127*H127)</f>
        <v>0.939983220743133</v>
      </c>
      <c r="AE127" s="12" t="n">
        <f aca="false">(F127*G127) + (F127*H127) - (F127*G127)*(F127*H127)</f>
        <v>0.986413534453509</v>
      </c>
      <c r="AF127" s="12" t="n">
        <f aca="false">IF(ABS(AD127-AE127)&lt;0.0000001,1,0)</f>
        <v>0</v>
      </c>
      <c r="AR127" s="0" t="n">
        <f aca="false">F127+(MAX(G127,H127))-F127*(MAX(G127,H127))</f>
        <v>0.999993938248366</v>
      </c>
      <c r="AS127" s="0" t="n">
        <f aca="false">MAX((F127+G127-F127*G127),(F127+H127-F127*H127))</f>
        <v>0.999993938248366</v>
      </c>
      <c r="AT127" s="0" t="n">
        <f aca="false">IF(ABS(AR127-AS127)&lt;0.0000001,1,0)</f>
        <v>1</v>
      </c>
      <c r="AU127" s="0" t="n">
        <f aca="false">F127+(MIN(G127,H127))-F127*(MIN(G127,H127))</f>
        <v>0.989398941490957</v>
      </c>
      <c r="AV127" s="0" t="n">
        <f aca="false">MIN((F127+G127-F127*G127),(F127+H127-F127*H127))</f>
        <v>0.989398941490957</v>
      </c>
      <c r="AW127" s="0" t="n">
        <f aca="false">IF(ABS(AU127-AV127)&lt;0.0000001,1,0)</f>
        <v>1</v>
      </c>
      <c r="AX127" s="0" t="n">
        <f aca="false">F127*(MAX(G127,H127))</f>
        <v>0.939905032557727</v>
      </c>
      <c r="AY127" s="0" t="n">
        <f aca="false">MAX(F127*G127,F127*H127)</f>
        <v>0.939905032557727</v>
      </c>
      <c r="AZ127" s="0" t="n">
        <f aca="false">IF(ABS(AX127-AY127)&lt;0.0000001,1,0)</f>
        <v>1</v>
      </c>
      <c r="BA127" s="0" t="n">
        <f aca="false">F127*(MIN(G127,H127))</f>
        <v>0.773916750024991</v>
      </c>
      <c r="BB127" s="0" t="n">
        <f aca="false">MIN(F127*G127,F127*H127)</f>
        <v>0.773916750024991</v>
      </c>
      <c r="BC127" s="0" t="n">
        <f aca="false">IF(ABS(BA127-BB127)&lt;0.0000001,1,0)</f>
        <v>1</v>
      </c>
      <c r="BO127" s="0" t="n">
        <f aca="false">1-MAX(F127,G127)</f>
        <v>0.0600000000000002</v>
      </c>
      <c r="BP127" s="0" t="n">
        <f aca="false">MIN(1-F127,1-G127)</f>
        <v>0.0600000000000002</v>
      </c>
      <c r="BQ127" s="0" t="n">
        <f aca="false">IF(ABS(BO127-BP127)&lt;0.0000001,1,0)</f>
        <v>1</v>
      </c>
      <c r="BR127" s="0" t="n">
        <f aca="false">1-MIN(F127,G127)</f>
        <v>0.176684308484052</v>
      </c>
      <c r="BS127" s="0" t="n">
        <f aca="false">MAX(1-F127,1-G127)</f>
        <v>0.176684308484052</v>
      </c>
      <c r="BT127" s="0" t="n">
        <f aca="false">IF(ABS(BR127-BS127)&lt;0.0000001,1,0)</f>
        <v>1</v>
      </c>
      <c r="BU127" s="0" t="n">
        <f aca="false">1-F127*G127</f>
        <v>0.226083249975009</v>
      </c>
      <c r="BV127" s="0" t="n">
        <f aca="false">(1-F127)+(1-G127)-(1-F127)*(1-G127)</f>
        <v>0.226083249975009</v>
      </c>
      <c r="BW127" s="0" t="n">
        <f aca="false">IF(ABS(BU127-BV127)&lt;0.0000001,1,0)</f>
        <v>1</v>
      </c>
      <c r="BX127" s="0" t="n">
        <f aca="false">1-(F127+G127-F127*G127)</f>
        <v>0.0106010585090431</v>
      </c>
      <c r="BY127" s="0" t="n">
        <f aca="false">(1-F127)*(1-G127)</f>
        <v>0.0106010585090431</v>
      </c>
      <c r="BZ127" s="0" t="n">
        <f aca="false">IF(ABS(BX127-BY127)&lt;0.0000001,1,0)</f>
        <v>1</v>
      </c>
    </row>
    <row r="128" customFormat="false" ht="14.25" hidden="false" customHeight="false" outlineLevel="0" collapsed="false">
      <c r="A128" s="16" t="n">
        <v>12.5</v>
      </c>
      <c r="F128" s="4" t="n">
        <f aca="false">IF(AND((A127&gt;=$D$4),(A127&lt;=$D$5)),1,IF(AND((A127&gt;$D$3),(A127&lt;$D$4)),((A127-$D$3)/($D$4-$D$3)),IF(AND((A127&gt;$D$5),(A127&lt;$D$6)),((A127-$D$6)/($D$5-$D$6)),0)))</f>
        <v>0.92</v>
      </c>
      <c r="G128" s="4" t="n">
        <f aca="false">1/(1+ABS((A127-$D$22)/$D$20)^(2*$D$21))</f>
        <v>0.785860468367183</v>
      </c>
      <c r="H128" s="4" t="n">
        <f aca="false">1/(1+EXP(-$D$35*(A127-$D$36)))</f>
        <v>0.99993227585038</v>
      </c>
      <c r="J128" s="12" t="n">
        <f aca="false">MIN(F128,MAX(G128,H128))</f>
        <v>0.92</v>
      </c>
      <c r="K128" s="12" t="n">
        <f aca="false">MAX(MIN(F128,G128),MIN(F128,H128))</f>
        <v>0.92</v>
      </c>
      <c r="L128" s="12" t="n">
        <f aca="false">IF(ABS(J128-K128)&lt;0.0000001,1,0)</f>
        <v>1</v>
      </c>
      <c r="M128" s="4" t="n">
        <f aca="false">MAX(F128,MIN(G128,H128))</f>
        <v>0.92</v>
      </c>
      <c r="N128" s="4" t="n">
        <f aca="false">MIN(MAX(F128,G128),MAX(F128,H128))</f>
        <v>0.92</v>
      </c>
      <c r="O128" s="4" t="n">
        <f aca="false">IF(ABS(M128-N128)&lt;0.0000001,1,0)</f>
        <v>1</v>
      </c>
      <c r="AA128" s="12" t="n">
        <f aca="false">F128+(G128*H128)-F128*(G128*H128)</f>
        <v>0.982864579730819</v>
      </c>
      <c r="AB128" s="12" t="n">
        <f aca="false">(F128+G128-F128*G128)*(F128+H128-F128*H128)</f>
        <v>0.982863512352878</v>
      </c>
      <c r="AC128" s="12" t="n">
        <f aca="false">IF(ABS(AA128-AB128)&lt;0.0000001,1,0)</f>
        <v>0</v>
      </c>
      <c r="AD128" s="12" t="n">
        <f aca="false">F128*(G128+H128-G128*H128)</f>
        <v>0.919986657775735</v>
      </c>
      <c r="AE128" s="12" t="n">
        <f aca="false">(F128*G128) + (F128*H128) - (F128*G128)*(F128*H128)</f>
        <v>0.977822071128089</v>
      </c>
      <c r="AF128" s="12" t="n">
        <f aca="false">IF(ABS(AD128-AE128)&lt;0.0000001,1,0)</f>
        <v>0</v>
      </c>
      <c r="AR128" s="0" t="n">
        <f aca="false">F128+(MAX(G128,H128))-F128*(MAX(G128,H128))</f>
        <v>0.99999458206803</v>
      </c>
      <c r="AS128" s="0" t="n">
        <f aca="false">MAX((F128+G128-F128*G128),(F128+H128-F128*H128))</f>
        <v>0.99999458206803</v>
      </c>
      <c r="AT128" s="0" t="n">
        <f aca="false">IF(ABS(AR128-AS128)&lt;0.0000001,1,0)</f>
        <v>1</v>
      </c>
      <c r="AU128" s="0" t="n">
        <f aca="false">F128+(MIN(G128,H128))-F128*(MIN(G128,H128))</f>
        <v>0.982868837469375</v>
      </c>
      <c r="AV128" s="0" t="n">
        <f aca="false">MIN((F128+G128-F128*G128),(F128+H128-F128*H128))</f>
        <v>0.982868837469375</v>
      </c>
      <c r="AW128" s="0" t="n">
        <f aca="false">IF(ABS(AU128-AV128)&lt;0.0000001,1,0)</f>
        <v>1</v>
      </c>
      <c r="AX128" s="0" t="n">
        <f aca="false">F128*(MAX(G128,H128))</f>
        <v>0.91993769378235</v>
      </c>
      <c r="AY128" s="0" t="n">
        <f aca="false">MAX(F128*G128,F128*H128)</f>
        <v>0.91993769378235</v>
      </c>
      <c r="AZ128" s="0" t="n">
        <f aca="false">IF(ABS(AX128-AY128)&lt;0.0000001,1,0)</f>
        <v>1</v>
      </c>
      <c r="BA128" s="0" t="n">
        <f aca="false">F128*(MIN(G128,H128))</f>
        <v>0.722991630897808</v>
      </c>
      <c r="BB128" s="0" t="n">
        <f aca="false">MIN(F128*G128,F128*H128)</f>
        <v>0.722991630897808</v>
      </c>
      <c r="BC128" s="0" t="n">
        <f aca="false">IF(ABS(BA128-BB128)&lt;0.0000001,1,0)</f>
        <v>1</v>
      </c>
      <c r="BO128" s="0" t="n">
        <f aca="false">1-MAX(F128,G128)</f>
        <v>0.0800000000000001</v>
      </c>
      <c r="BP128" s="0" t="n">
        <f aca="false">MIN(1-F128,1-G128)</f>
        <v>0.0800000000000001</v>
      </c>
      <c r="BQ128" s="0" t="n">
        <f aca="false">IF(ABS(BO128-BP128)&lt;0.0000001,1,0)</f>
        <v>1</v>
      </c>
      <c r="BR128" s="0" t="n">
        <f aca="false">1-MIN(F128,G128)</f>
        <v>0.214139531632817</v>
      </c>
      <c r="BS128" s="0" t="n">
        <f aca="false">MAX(1-F128,1-G128)</f>
        <v>0.214139531632817</v>
      </c>
      <c r="BT128" s="0" t="n">
        <f aca="false">IF(ABS(BR128-BS128)&lt;0.0000001,1,0)</f>
        <v>1</v>
      </c>
      <c r="BU128" s="0" t="n">
        <f aca="false">1-F128*G128</f>
        <v>0.277008369102192</v>
      </c>
      <c r="BV128" s="0" t="n">
        <f aca="false">(1-F128)+(1-G128)-(1-F128)*(1-G128)</f>
        <v>0.277008369102192</v>
      </c>
      <c r="BW128" s="0" t="n">
        <f aca="false">IF(ABS(BU128-BV128)&lt;0.0000001,1,0)</f>
        <v>1</v>
      </c>
      <c r="BX128" s="0" t="n">
        <f aca="false">1-(F128+G128-F128*G128)</f>
        <v>0.0171311625306254</v>
      </c>
      <c r="BY128" s="0" t="n">
        <f aca="false">(1-F128)*(1-G128)</f>
        <v>0.0171311625306254</v>
      </c>
      <c r="BZ128" s="0" t="n">
        <f aca="false">IF(ABS(BX128-BY128)&lt;0.0000001,1,0)</f>
        <v>1</v>
      </c>
    </row>
    <row r="129" customFormat="false" ht="14.25" hidden="false" customHeight="false" outlineLevel="0" collapsed="false">
      <c r="A129" s="16" t="n">
        <v>12.6</v>
      </c>
      <c r="F129" s="4" t="n">
        <f aca="false">IF(AND((A128&gt;=$D$4),(A128&lt;=$D$5)),1,IF(AND((A128&gt;$D$3),(A128&lt;$D$4)),((A128-$D$3)/($D$4-$D$3)),IF(AND((A128&gt;$D$5),(A128&lt;$D$6)),((A128-$D$6)/($D$5-$D$6)),0)))</f>
        <v>0.9</v>
      </c>
      <c r="G129" s="4" t="n">
        <f aca="false">1/(1+ABS((A128-$D$22)/$D$20)^(2*$D$21))</f>
        <v>0.744264188958779</v>
      </c>
      <c r="H129" s="4" t="n">
        <f aca="false">1/(1+EXP(-$D$35*(A128-$D$36)))</f>
        <v>0.999954602131298</v>
      </c>
      <c r="J129" s="12" t="n">
        <f aca="false">MIN(F129,MAX(G129,H129))</f>
        <v>0.9</v>
      </c>
      <c r="K129" s="12" t="n">
        <f aca="false">MAX(MIN(F129,G129),MIN(F129,H129))</f>
        <v>0.9</v>
      </c>
      <c r="L129" s="12" t="n">
        <f aca="false">IF(ABS(J129-K129)&lt;0.0000001,1,0)</f>
        <v>1</v>
      </c>
      <c r="M129" s="4" t="n">
        <f aca="false">MAX(F129,MIN(G129,H129))</f>
        <v>0.9</v>
      </c>
      <c r="N129" s="4" t="n">
        <f aca="false">MIN(MAX(F129,G129),MAX(F129,H129))</f>
        <v>0.9</v>
      </c>
      <c r="O129" s="4" t="n">
        <f aca="false">IF(ABS(M129-N129)&lt;0.0000001,1,0)</f>
        <v>1</v>
      </c>
      <c r="AA129" s="12" t="n">
        <f aca="false">F129+(G129*H129)-F129*(G129*H129)</f>
        <v>0.974423040095085</v>
      </c>
      <c r="AB129" s="12" t="n">
        <f aca="false">(F129+G129-F129*G129)*(F129+H129-F129*H129)</f>
        <v>0.974421995207615</v>
      </c>
      <c r="AC129" s="12" t="n">
        <f aca="false">IF(ABS(AA129-AB129)&lt;0.0000001,1,0)</f>
        <v>0</v>
      </c>
      <c r="AD129" s="12" t="n">
        <f aca="false">F129*(G129+H129-G129*H129)</f>
        <v>0.899989551125305</v>
      </c>
      <c r="AE129" s="12" t="n">
        <f aca="false">(F129*G129) + (F129*H129) - (F129*G129)*(F129*H129)</f>
        <v>0.966970287210881</v>
      </c>
      <c r="AF129" s="12" t="n">
        <f aca="false">IF(ABS(AD129-AE129)&lt;0.0000001,1,0)</f>
        <v>0</v>
      </c>
      <c r="AR129" s="0" t="n">
        <f aca="false">F129+(MAX(G129,H129))-F129*(MAX(G129,H129))</f>
        <v>0.99999546021313</v>
      </c>
      <c r="AS129" s="0" t="n">
        <f aca="false">MAX((F129+G129-F129*G129),(F129+H129-F129*H129))</f>
        <v>0.99999546021313</v>
      </c>
      <c r="AT129" s="0" t="n">
        <f aca="false">IF(ABS(AR129-AS129)&lt;0.0000001,1,0)</f>
        <v>1</v>
      </c>
      <c r="AU129" s="0" t="n">
        <f aca="false">F129+(MIN(G129,H129))-F129*(MIN(G129,H129))</f>
        <v>0.974426418895878</v>
      </c>
      <c r="AV129" s="0" t="n">
        <f aca="false">MIN((F129+G129-F129*G129),(F129+H129-F129*H129))</f>
        <v>0.974426418895878</v>
      </c>
      <c r="AW129" s="0" t="n">
        <f aca="false">IF(ABS(AU129-AV129)&lt;0.0000001,1,0)</f>
        <v>1</v>
      </c>
      <c r="AX129" s="0" t="n">
        <f aca="false">F129*(MAX(G129,H129))</f>
        <v>0.899959141918168</v>
      </c>
      <c r="AY129" s="0" t="n">
        <f aca="false">MAX(F129*G129,F129*H129)</f>
        <v>0.899959141918168</v>
      </c>
      <c r="AZ129" s="0" t="n">
        <f aca="false">IF(ABS(AX129-AY129)&lt;0.0000001,1,0)</f>
        <v>1</v>
      </c>
      <c r="BA129" s="0" t="n">
        <f aca="false">F129*(MIN(G129,H129))</f>
        <v>0.669837770062901</v>
      </c>
      <c r="BB129" s="0" t="n">
        <f aca="false">MIN(F129*G129,F129*H129)</f>
        <v>0.669837770062901</v>
      </c>
      <c r="BC129" s="0" t="n">
        <f aca="false">IF(ABS(BA129-BB129)&lt;0.0000001,1,0)</f>
        <v>1</v>
      </c>
      <c r="BO129" s="0" t="n">
        <f aca="false">1-MAX(F129,G129)</f>
        <v>0.1</v>
      </c>
      <c r="BP129" s="0" t="n">
        <f aca="false">MIN(1-F129,1-G129)</f>
        <v>0.1</v>
      </c>
      <c r="BQ129" s="0" t="n">
        <f aca="false">IF(ABS(BO129-BP129)&lt;0.0000001,1,0)</f>
        <v>1</v>
      </c>
      <c r="BR129" s="0" t="n">
        <f aca="false">1-MIN(F129,G129)</f>
        <v>0.255735811041221</v>
      </c>
      <c r="BS129" s="0" t="n">
        <f aca="false">MAX(1-F129,1-G129)</f>
        <v>0.255735811041221</v>
      </c>
      <c r="BT129" s="0" t="n">
        <f aca="false">IF(ABS(BR129-BS129)&lt;0.0000001,1,0)</f>
        <v>1</v>
      </c>
      <c r="BU129" s="0" t="n">
        <f aca="false">1-F129*G129</f>
        <v>0.330162229937099</v>
      </c>
      <c r="BV129" s="0" t="n">
        <f aca="false">(1-F129)+(1-G129)-(1-F129)*(1-G129)</f>
        <v>0.330162229937099</v>
      </c>
      <c r="BW129" s="0" t="n">
        <f aca="false">IF(ABS(BU129-BV129)&lt;0.0000001,1,0)</f>
        <v>1</v>
      </c>
      <c r="BX129" s="0" t="n">
        <f aca="false">1-(F129+G129-F129*G129)</f>
        <v>0.0255735811041222</v>
      </c>
      <c r="BY129" s="0" t="n">
        <f aca="false">(1-F129)*(1-G129)</f>
        <v>0.0255735811041221</v>
      </c>
      <c r="BZ129" s="0" t="n">
        <f aca="false">IF(ABS(BX129-BY129)&lt;0.0000001,1,0)</f>
        <v>1</v>
      </c>
    </row>
    <row r="130" customFormat="false" ht="14.25" hidden="false" customHeight="false" outlineLevel="0" collapsed="false">
      <c r="A130" s="16" t="n">
        <v>12.7</v>
      </c>
      <c r="F130" s="4" t="n">
        <f aca="false">IF(AND((A129&gt;=$D$4),(A129&lt;=$D$5)),1,IF(AND((A129&gt;$D$3),(A129&lt;$D$4)),((A129-$D$3)/($D$4-$D$3)),IF(AND((A129&gt;$D$5),(A129&lt;$D$6)),((A129-$D$6)/($D$5-$D$6)),0)))</f>
        <v>0.88</v>
      </c>
      <c r="G130" s="4" t="n">
        <f aca="false">1/(1+ABS((A129-$D$22)/$D$20)^(2*$D$21))</f>
        <v>0.699072298203886</v>
      </c>
      <c r="H130" s="4" t="n">
        <f aca="false">1/(1+EXP(-$D$35*(A129-$D$36)))</f>
        <v>0.999969568443099</v>
      </c>
      <c r="J130" s="12" t="n">
        <f aca="false">MIN(F130,MAX(G130,H130))</f>
        <v>0.88</v>
      </c>
      <c r="K130" s="12" t="n">
        <f aca="false">MAX(MIN(F130,G130),MIN(F130,H130))</f>
        <v>0.88</v>
      </c>
      <c r="L130" s="12" t="n">
        <f aca="false">IF(ABS(J130-K130)&lt;0.0000001,1,0)</f>
        <v>1</v>
      </c>
      <c r="M130" s="4" t="n">
        <f aca="false">MAX(F130,MIN(G130,H130))</f>
        <v>0.88</v>
      </c>
      <c r="N130" s="4" t="n">
        <f aca="false">MIN(MAX(F130,G130),MAX(F130,H130))</f>
        <v>0.88</v>
      </c>
      <c r="O130" s="4" t="n">
        <f aca="false">IF(ABS(M130-N130)&lt;0.0000001,1,0)</f>
        <v>1</v>
      </c>
      <c r="AA130" s="12" t="n">
        <f aca="false">F130+(G130*H130)-F130*(G130*H130)</f>
        <v>0.963886122921456</v>
      </c>
      <c r="AB130" s="12" t="n">
        <f aca="false">(F130+G130-F130*G130)*(F130+H130-F130*H130)</f>
        <v>0.963885155868496</v>
      </c>
      <c r="AC130" s="12" t="n">
        <f aca="false">IF(ABS(AA130-AB130)&lt;0.0000001,1,0)</f>
        <v>0</v>
      </c>
      <c r="AD130" s="12" t="n">
        <f aca="false">F130*(G130+H130-G130*H130)</f>
        <v>0.879991941225338</v>
      </c>
      <c r="AE130" s="12" t="n">
        <f aca="false">(F130*G130) + (F130*H130) - (F130*G130)*(F130*H130)</f>
        <v>0.953811729396219</v>
      </c>
      <c r="AF130" s="12" t="n">
        <f aca="false">IF(ABS(AD130-AE130)&lt;0.0000001,1,0)</f>
        <v>0</v>
      </c>
      <c r="AR130" s="0" t="n">
        <f aca="false">F130+(MAX(G130,H130))-F130*(MAX(G130,H130))</f>
        <v>0.999996348213172</v>
      </c>
      <c r="AS130" s="0" t="n">
        <f aca="false">MAX((F130+G130-F130*G130),(F130+H130-F130*H130))</f>
        <v>0.999996348213172</v>
      </c>
      <c r="AT130" s="0" t="n">
        <f aca="false">IF(ABS(AR130-AS130)&lt;0.0000001,1,0)</f>
        <v>1</v>
      </c>
      <c r="AU130" s="0" t="n">
        <f aca="false">F130+(MIN(G130,H130))-F130*(MIN(G130,H130))</f>
        <v>0.963888675784466</v>
      </c>
      <c r="AV130" s="0" t="n">
        <f aca="false">MIN((F130+G130-F130*G130),(F130+H130-F130*H130))</f>
        <v>0.963888675784466</v>
      </c>
      <c r="AW130" s="0" t="n">
        <f aca="false">IF(ABS(AU130-AV130)&lt;0.0000001,1,0)</f>
        <v>1</v>
      </c>
      <c r="AX130" s="0" t="n">
        <f aca="false">F130*(MAX(G130,H130))</f>
        <v>0.879973220229928</v>
      </c>
      <c r="AY130" s="0" t="n">
        <f aca="false">MAX(F130*G130,F130*H130)</f>
        <v>0.879973220229928</v>
      </c>
      <c r="AZ130" s="0" t="n">
        <f aca="false">IF(ABS(AX130-AY130)&lt;0.0000001,1,0)</f>
        <v>1</v>
      </c>
      <c r="BA130" s="0" t="n">
        <f aca="false">F130*(MIN(G130,H130))</f>
        <v>0.615183622419419</v>
      </c>
      <c r="BB130" s="0" t="n">
        <f aca="false">MIN(F130*G130,F130*H130)</f>
        <v>0.615183622419419</v>
      </c>
      <c r="BC130" s="0" t="n">
        <f aca="false">IF(ABS(BA130-BB130)&lt;0.0000001,1,0)</f>
        <v>1</v>
      </c>
      <c r="BO130" s="0" t="n">
        <f aca="false">1-MAX(F130,G130)</f>
        <v>0.12</v>
      </c>
      <c r="BP130" s="0" t="n">
        <f aca="false">MIN(1-F130,1-G130)</f>
        <v>0.12</v>
      </c>
      <c r="BQ130" s="0" t="n">
        <f aca="false">IF(ABS(BO130-BP130)&lt;0.0000001,1,0)</f>
        <v>1</v>
      </c>
      <c r="BR130" s="0" t="n">
        <f aca="false">1-MIN(F130,G130)</f>
        <v>0.300927701796115</v>
      </c>
      <c r="BS130" s="0" t="n">
        <f aca="false">MAX(1-F130,1-G130)</f>
        <v>0.300927701796115</v>
      </c>
      <c r="BT130" s="0" t="n">
        <f aca="false">IF(ABS(BR130-BS130)&lt;0.0000001,1,0)</f>
        <v>1</v>
      </c>
      <c r="BU130" s="0" t="n">
        <f aca="false">1-F130*G130</f>
        <v>0.384816377580581</v>
      </c>
      <c r="BV130" s="0" t="n">
        <f aca="false">(1-F130)+(1-G130)-(1-F130)*(1-G130)</f>
        <v>0.384816377580581</v>
      </c>
      <c r="BW130" s="0" t="n">
        <f aca="false">IF(ABS(BU130-BV130)&lt;0.0000001,1,0)</f>
        <v>1</v>
      </c>
      <c r="BX130" s="0" t="n">
        <f aca="false">1-(F130+G130-F130*G130)</f>
        <v>0.0361113242155338</v>
      </c>
      <c r="BY130" s="0" t="n">
        <f aca="false">(1-F130)*(1-G130)</f>
        <v>0.0361113242155337</v>
      </c>
      <c r="BZ130" s="0" t="n">
        <f aca="false">IF(ABS(BX130-BY130)&lt;0.0000001,1,0)</f>
        <v>1</v>
      </c>
    </row>
    <row r="131" customFormat="false" ht="14.25" hidden="false" customHeight="false" outlineLevel="0" collapsed="false">
      <c r="A131" s="16" t="n">
        <v>12.8</v>
      </c>
      <c r="F131" s="4" t="n">
        <f aca="false">IF(AND((A130&gt;=$D$4),(A130&lt;=$D$5)),1,IF(AND((A130&gt;$D$3),(A130&lt;$D$4)),((A130-$D$3)/($D$4-$D$3)),IF(AND((A130&gt;$D$5),(A130&lt;$D$6)),((A130-$D$6)/($D$5-$D$6)),0)))</f>
        <v>0.86</v>
      </c>
      <c r="G131" s="4" t="n">
        <f aca="false">1/(1+ABS((A130-$D$22)/$D$20)^(2*$D$21))</f>
        <v>0.651057845311086</v>
      </c>
      <c r="H131" s="4" t="n">
        <f aca="false">1/(1+EXP(-$D$35*(A130-$D$36)))</f>
        <v>0.99997960091272</v>
      </c>
      <c r="J131" s="12" t="n">
        <f aca="false">MIN(F131,MAX(G131,H131))</f>
        <v>0.86</v>
      </c>
      <c r="K131" s="12" t="n">
        <f aca="false">MAX(MIN(F131,G131),MIN(F131,H131))</f>
        <v>0.86</v>
      </c>
      <c r="L131" s="12" t="n">
        <f aca="false">IF(ABS(J131-K131)&lt;0.0000001,1,0)</f>
        <v>1</v>
      </c>
      <c r="M131" s="4" t="n">
        <f aca="false">MAX(F131,MIN(G131,H131))</f>
        <v>0.86</v>
      </c>
      <c r="N131" s="4" t="n">
        <f aca="false">MIN(MAX(F131,G131),MAX(F131,H131))</f>
        <v>0.86</v>
      </c>
      <c r="O131" s="4" t="n">
        <f aca="false">IF(ABS(M131-N131)&lt;0.0000001,1,0)</f>
        <v>1</v>
      </c>
      <c r="AA131" s="12" t="n">
        <f aca="false">F131+(G131*H131)-F131*(G131*H131)</f>
        <v>0.951146239005539</v>
      </c>
      <c r="AB131" s="12" t="n">
        <f aca="false">(F131+G131-F131*G131)*(F131+H131-F131*H131)</f>
        <v>0.951145381986122</v>
      </c>
      <c r="AC131" s="12" t="n">
        <f aca="false">IF(ABS(AA131-AB131)&lt;0.0000001,1,0)</f>
        <v>0</v>
      </c>
      <c r="AD131" s="12" t="n">
        <f aca="false">F131*(G131+H131-G131*H131)</f>
        <v>0.859993878432737</v>
      </c>
      <c r="AE131" s="12" t="n">
        <f aca="false">(F131*G131) + (F131*H131) - (F131*G131)*(F131*H131)</f>
        <v>0.9383796439775</v>
      </c>
      <c r="AF131" s="12" t="n">
        <f aca="false">IF(ABS(AD131-AE131)&lt;0.0000001,1,0)</f>
        <v>0</v>
      </c>
      <c r="AR131" s="0" t="n">
        <f aca="false">F131+(MAX(G131,H131))-F131*(MAX(G131,H131))</f>
        <v>0.999997144127781</v>
      </c>
      <c r="AS131" s="0" t="n">
        <f aca="false">MAX((F131+G131-F131*G131),(F131+H131-F131*H131))</f>
        <v>0.999997144127781</v>
      </c>
      <c r="AT131" s="0" t="n">
        <f aca="false">IF(ABS(AR131-AS131)&lt;0.0000001,1,0)</f>
        <v>1</v>
      </c>
      <c r="AU131" s="0" t="n">
        <f aca="false">F131+(MIN(G131,H131))-F131*(MIN(G131,H131))</f>
        <v>0.951148098343552</v>
      </c>
      <c r="AV131" s="0" t="n">
        <f aca="false">MIN((F131+G131-F131*G131),(F131+H131-F131*H131))</f>
        <v>0.951148098343552</v>
      </c>
      <c r="AW131" s="0" t="n">
        <f aca="false">IF(ABS(AU131-AV131)&lt;0.0000001,1,0)</f>
        <v>1</v>
      </c>
      <c r="AX131" s="0" t="n">
        <f aca="false">F131*(MAX(G131,H131))</f>
        <v>0.859982456784939</v>
      </c>
      <c r="AY131" s="0" t="n">
        <f aca="false">MAX(F131*G131,F131*H131)</f>
        <v>0.859982456784939</v>
      </c>
      <c r="AZ131" s="0" t="n">
        <f aca="false">IF(ABS(AX131-AY131)&lt;0.0000001,1,0)</f>
        <v>1</v>
      </c>
      <c r="BA131" s="0" t="n">
        <f aca="false">F131*(MIN(G131,H131))</f>
        <v>0.559909746967534</v>
      </c>
      <c r="BB131" s="0" t="n">
        <f aca="false">MIN(F131*G131,F131*H131)</f>
        <v>0.559909746967534</v>
      </c>
      <c r="BC131" s="0" t="n">
        <f aca="false">IF(ABS(BA131-BB131)&lt;0.0000001,1,0)</f>
        <v>1</v>
      </c>
      <c r="BO131" s="0" t="n">
        <f aca="false">1-MAX(F131,G131)</f>
        <v>0.14</v>
      </c>
      <c r="BP131" s="0" t="n">
        <f aca="false">MIN(1-F131,1-G131)</f>
        <v>0.14</v>
      </c>
      <c r="BQ131" s="0" t="n">
        <f aca="false">IF(ABS(BO131-BP131)&lt;0.0000001,1,0)</f>
        <v>1</v>
      </c>
      <c r="BR131" s="0" t="n">
        <f aca="false">1-MIN(F131,G131)</f>
        <v>0.348942154688914</v>
      </c>
      <c r="BS131" s="0" t="n">
        <f aca="false">MAX(1-F131,1-G131)</f>
        <v>0.348942154688914</v>
      </c>
      <c r="BT131" s="0" t="n">
        <f aca="false">IF(ABS(BR131-BS131)&lt;0.0000001,1,0)</f>
        <v>1</v>
      </c>
      <c r="BU131" s="0" t="n">
        <f aca="false">1-F131*G131</f>
        <v>0.440090253032466</v>
      </c>
      <c r="BV131" s="0" t="n">
        <f aca="false">(1-F131)+(1-G131)-(1-F131)*(1-G131)</f>
        <v>0.440090253032466</v>
      </c>
      <c r="BW131" s="0" t="n">
        <f aca="false">IF(ABS(BU131-BV131)&lt;0.0000001,1,0)</f>
        <v>1</v>
      </c>
      <c r="BX131" s="0" t="n">
        <f aca="false">1-(F131+G131-F131*G131)</f>
        <v>0.0488519016564478</v>
      </c>
      <c r="BY131" s="0" t="n">
        <f aca="false">(1-F131)*(1-G131)</f>
        <v>0.0488519016564479</v>
      </c>
      <c r="BZ131" s="0" t="n">
        <f aca="false">IF(ABS(BX131-BY131)&lt;0.0000001,1,0)</f>
        <v>1</v>
      </c>
    </row>
    <row r="132" customFormat="false" ht="14.25" hidden="false" customHeight="false" outlineLevel="0" collapsed="false">
      <c r="A132" s="16" t="n">
        <v>12.9</v>
      </c>
      <c r="F132" s="4" t="n">
        <f aca="false">IF(AND((A131&gt;=$D$4),(A131&lt;=$D$5)),1,IF(AND((A131&gt;$D$3),(A131&lt;$D$4)),((A131-$D$3)/($D$4-$D$3)),IF(AND((A131&gt;$D$5),(A131&lt;$D$6)),((A131-$D$6)/($D$5-$D$6)),0)))</f>
        <v>0.84</v>
      </c>
      <c r="G132" s="4" t="n">
        <f aca="false">1/(1+ABS((A131-$D$22)/$D$20)^(2*$D$21))</f>
        <v>0.601170925395603</v>
      </c>
      <c r="H132" s="4" t="n">
        <f aca="false">1/(1+EXP(-$D$35*(A131-$D$36)))</f>
        <v>0.999986325990915</v>
      </c>
      <c r="J132" s="12" t="n">
        <f aca="false">MIN(F132,MAX(G132,H132))</f>
        <v>0.84</v>
      </c>
      <c r="K132" s="12" t="n">
        <f aca="false">MAX(MIN(F132,G132),MIN(F132,H132))</f>
        <v>0.84</v>
      </c>
      <c r="L132" s="12" t="n">
        <f aca="false">IF(ABS(J132-K132)&lt;0.0000001,1,0)</f>
        <v>1</v>
      </c>
      <c r="M132" s="4" t="n">
        <f aca="false">MAX(F132,MIN(G132,H132))</f>
        <v>0.84</v>
      </c>
      <c r="N132" s="4" t="n">
        <f aca="false">MIN(MAX(F132,G132),MAX(F132,H132))</f>
        <v>0.84</v>
      </c>
      <c r="O132" s="4" t="n">
        <f aca="false">IF(ABS(M132-N132)&lt;0.0000001,1,0)</f>
        <v>1</v>
      </c>
      <c r="AA132" s="12" t="n">
        <f aca="false">F132+(G132*H132)-F132*(G132*H132)</f>
        <v>0.936186032796625</v>
      </c>
      <c r="AB132" s="12" t="n">
        <f aca="false">(F132+G132-F132*G132)*(F132+H132-F132*H132)</f>
        <v>0.936185299833808</v>
      </c>
      <c r="AC132" s="12" t="n">
        <f aca="false">IF(ABS(AA132-AB132)&lt;0.0000001,1,0)</f>
        <v>0</v>
      </c>
      <c r="AD132" s="12" t="n">
        <f aca="false">F132*(G132+H132-G132*H132)</f>
        <v>0.839995418982393</v>
      </c>
      <c r="AE132" s="12" t="n">
        <f aca="false">(F132*G132) + (F132*H132) - (F132*G132)*(F132*H132)</f>
        <v>0.920791686531558</v>
      </c>
      <c r="AF132" s="12" t="n">
        <f aca="false">IF(ABS(AD132-AE132)&lt;0.0000001,1,0)</f>
        <v>0</v>
      </c>
      <c r="AR132" s="0" t="n">
        <f aca="false">F132+(MAX(G132,H132))-F132*(MAX(G132,H132))</f>
        <v>0.999997812158546</v>
      </c>
      <c r="AS132" s="0" t="n">
        <f aca="false">MAX((F132+G132-F132*G132),(F132+H132-F132*H132))</f>
        <v>0.999997812158546</v>
      </c>
      <c r="AT132" s="0" t="n">
        <f aca="false">IF(ABS(AR132-AS132)&lt;0.0000001,1,0)</f>
        <v>1</v>
      </c>
      <c r="AU132" s="0" t="n">
        <f aca="false">F132+(MIN(G132,H132))-F132*(MIN(G132,H132))</f>
        <v>0.936187348063297</v>
      </c>
      <c r="AV132" s="0" t="n">
        <f aca="false">MIN((F132+G132-F132*G132),(F132+H132-F132*H132))</f>
        <v>0.936187348063297</v>
      </c>
      <c r="AW132" s="0" t="n">
        <f aca="false">IF(ABS(AU132-AV132)&lt;0.0000001,1,0)</f>
        <v>1</v>
      </c>
      <c r="AX132" s="0" t="n">
        <f aca="false">F132*(MAX(G132,H132))</f>
        <v>0.839988513832369</v>
      </c>
      <c r="AY132" s="0" t="n">
        <f aca="false">MAX(F132*G132,F132*H132)</f>
        <v>0.839988513832369</v>
      </c>
      <c r="AZ132" s="0" t="n">
        <f aca="false">IF(ABS(AX132-AY132)&lt;0.0000001,1,0)</f>
        <v>1</v>
      </c>
      <c r="BA132" s="0" t="n">
        <f aca="false">F132*(MIN(G132,H132))</f>
        <v>0.504983577332307</v>
      </c>
      <c r="BB132" s="0" t="n">
        <f aca="false">MIN(F132*G132,F132*H132)</f>
        <v>0.504983577332307</v>
      </c>
      <c r="BC132" s="0" t="n">
        <f aca="false">IF(ABS(BA132-BB132)&lt;0.0000001,1,0)</f>
        <v>1</v>
      </c>
      <c r="BO132" s="0" t="n">
        <f aca="false">1-MAX(F132,G132)</f>
        <v>0.16</v>
      </c>
      <c r="BP132" s="0" t="n">
        <f aca="false">MIN(1-F132,1-G132)</f>
        <v>0.16</v>
      </c>
      <c r="BQ132" s="0" t="n">
        <f aca="false">IF(ABS(BO132-BP132)&lt;0.0000001,1,0)</f>
        <v>1</v>
      </c>
      <c r="BR132" s="0" t="n">
        <f aca="false">1-MIN(F132,G132)</f>
        <v>0.398829074604397</v>
      </c>
      <c r="BS132" s="0" t="n">
        <f aca="false">MAX(1-F132,1-G132)</f>
        <v>0.398829074604397</v>
      </c>
      <c r="BT132" s="0" t="n">
        <f aca="false">IF(ABS(BR132-BS132)&lt;0.0000001,1,0)</f>
        <v>1</v>
      </c>
      <c r="BU132" s="0" t="n">
        <f aca="false">1-F132*G132</f>
        <v>0.495016422667693</v>
      </c>
      <c r="BV132" s="0" t="n">
        <f aca="false">(1-F132)+(1-G132)-(1-F132)*(1-G132)</f>
        <v>0.495016422667693</v>
      </c>
      <c r="BW132" s="0" t="n">
        <f aca="false">IF(ABS(BU132-BV132)&lt;0.0000001,1,0)</f>
        <v>1</v>
      </c>
      <c r="BX132" s="0" t="n">
        <f aca="false">1-(F132+G132-F132*G132)</f>
        <v>0.0638126519367034</v>
      </c>
      <c r="BY132" s="0" t="n">
        <f aca="false">(1-F132)*(1-G132)</f>
        <v>0.0638126519367035</v>
      </c>
      <c r="BZ132" s="0" t="n">
        <f aca="false">IF(ABS(BX132-BY132)&lt;0.0000001,1,0)</f>
        <v>1</v>
      </c>
    </row>
    <row r="133" customFormat="false" ht="14.25" hidden="false" customHeight="false" outlineLevel="0" collapsed="false">
      <c r="A133" s="16" t="n">
        <v>13</v>
      </c>
      <c r="F133" s="4" t="n">
        <f aca="false">IF(AND((A132&gt;=$D$4),(A132&lt;=$D$5)),1,IF(AND((A132&gt;$D$3),(A132&lt;$D$4)),((A132-$D$3)/($D$4-$D$3)),IF(AND((A132&gt;$D$5),(A132&lt;$D$6)),((A132-$D$6)/($D$5-$D$6)),0)))</f>
        <v>0.82</v>
      </c>
      <c r="G133" s="4" t="n">
        <f aca="false">1/(1+ABS((A132-$D$22)/$D$20)^(2*$D$21))</f>
        <v>0.550463219194817</v>
      </c>
      <c r="H133" s="4" t="n">
        <f aca="false">1/(1+EXP(-$D$35*(A132-$D$36)))</f>
        <v>0.99999083399628</v>
      </c>
      <c r="J133" s="12" t="n">
        <f aca="false">MIN(F133,MAX(G133,H133))</f>
        <v>0.82</v>
      </c>
      <c r="K133" s="12" t="n">
        <f aca="false">MAX(MIN(F133,G133),MIN(F133,H133))</f>
        <v>0.82</v>
      </c>
      <c r="L133" s="12" t="n">
        <f aca="false">IF(ABS(J133-K133)&lt;0.0000001,1,0)</f>
        <v>1</v>
      </c>
      <c r="M133" s="4" t="n">
        <f aca="false">MAX(F133,MIN(G133,H133))</f>
        <v>0.82</v>
      </c>
      <c r="N133" s="4" t="n">
        <f aca="false">MIN(MAX(F133,G133),MAX(F133,H133))</f>
        <v>0.82</v>
      </c>
      <c r="O133" s="4" t="n">
        <f aca="false">IF(ABS(M133-N133)&lt;0.0000001,1,0)</f>
        <v>1</v>
      </c>
      <c r="AA133" s="12" t="n">
        <f aca="false">F133+(G133*H133)-F133*(G133*H133)</f>
        <v>0.919082471256443</v>
      </c>
      <c r="AB133" s="12" t="n">
        <f aca="false">(F133+G133-F133*G133)*(F133+H133-F133*H133)</f>
        <v>0.919081863077166</v>
      </c>
      <c r="AC133" s="12" t="n">
        <f aca="false">IF(ABS(AA133-AB133)&lt;0.0000001,1,0)</f>
        <v>0</v>
      </c>
      <c r="AD133" s="12" t="n">
        <f aca="false">F133*(G133+H133-G133*H133)</f>
        <v>0.81999662122624</v>
      </c>
      <c r="AE133" s="12" t="n">
        <f aca="false">(F133*G133) + (F133*H133) - (F133*G133)*(F133*H133)</f>
        <v>0.901244247656523</v>
      </c>
      <c r="AF133" s="12" t="n">
        <f aca="false">IF(ABS(AD133-AE133)&lt;0.0000001,1,0)</f>
        <v>0</v>
      </c>
      <c r="AR133" s="0" t="n">
        <f aca="false">F133+(MAX(G133,H133))-F133*(MAX(G133,H133))</f>
        <v>0.999998350119331</v>
      </c>
      <c r="AS133" s="0" t="n">
        <f aca="false">MAX((F133+G133-F133*G133),(F133+H133-F133*H133))</f>
        <v>0.999998350119331</v>
      </c>
      <c r="AT133" s="0" t="n">
        <f aca="false">IF(ABS(AR133-AS133)&lt;0.0000001,1,0)</f>
        <v>1</v>
      </c>
      <c r="AU133" s="0" t="n">
        <f aca="false">F133+(MIN(G133,H133))-F133*(MIN(G133,H133))</f>
        <v>0.919083379455067</v>
      </c>
      <c r="AV133" s="0" t="n">
        <f aca="false">MIN((F133+G133-F133*G133),(F133+H133-F133*H133))</f>
        <v>0.919083379455067</v>
      </c>
      <c r="AW133" s="0" t="n">
        <f aca="false">IF(ABS(AU133-AV133)&lt;0.0000001,1,0)</f>
        <v>1</v>
      </c>
      <c r="AX133" s="0" t="n">
        <f aca="false">F133*(MAX(G133,H133))</f>
        <v>0.81999248387695</v>
      </c>
      <c r="AY133" s="0" t="n">
        <f aca="false">MAX(F133*G133,F133*H133)</f>
        <v>0.81999248387695</v>
      </c>
      <c r="AZ133" s="0" t="n">
        <f aca="false">IF(ABS(AX133-AY133)&lt;0.0000001,1,0)</f>
        <v>1</v>
      </c>
      <c r="BA133" s="0" t="n">
        <f aca="false">F133*(MIN(G133,H133))</f>
        <v>0.45137983973975</v>
      </c>
      <c r="BB133" s="0" t="n">
        <f aca="false">MIN(F133*G133,F133*H133)</f>
        <v>0.45137983973975</v>
      </c>
      <c r="BC133" s="0" t="n">
        <f aca="false">IF(ABS(BA133-BB133)&lt;0.0000001,1,0)</f>
        <v>1</v>
      </c>
      <c r="BO133" s="0" t="n">
        <f aca="false">1-MAX(F133,G133)</f>
        <v>0.18</v>
      </c>
      <c r="BP133" s="0" t="n">
        <f aca="false">MIN(1-F133,1-G133)</f>
        <v>0.18</v>
      </c>
      <c r="BQ133" s="0" t="n">
        <f aca="false">IF(ABS(BO133-BP133)&lt;0.0000001,1,0)</f>
        <v>1</v>
      </c>
      <c r="BR133" s="0" t="n">
        <f aca="false">1-MIN(F133,G133)</f>
        <v>0.449536780805183</v>
      </c>
      <c r="BS133" s="0" t="n">
        <f aca="false">MAX(1-F133,1-G133)</f>
        <v>0.449536780805183</v>
      </c>
      <c r="BT133" s="0" t="n">
        <f aca="false">IF(ABS(BR133-BS133)&lt;0.0000001,1,0)</f>
        <v>1</v>
      </c>
      <c r="BU133" s="0" t="n">
        <f aca="false">1-F133*G133</f>
        <v>0.54862016026025</v>
      </c>
      <c r="BV133" s="0" t="n">
        <f aca="false">(1-F133)+(1-G133)-(1-F133)*(1-G133)</f>
        <v>0.54862016026025</v>
      </c>
      <c r="BW133" s="0" t="n">
        <f aca="false">IF(ABS(BU133-BV133)&lt;0.0000001,1,0)</f>
        <v>1</v>
      </c>
      <c r="BX133" s="0" t="n">
        <f aca="false">1-(F133+G133-F133*G133)</f>
        <v>0.080916620544933</v>
      </c>
      <c r="BY133" s="0" t="n">
        <f aca="false">(1-F133)*(1-G133)</f>
        <v>0.0809166205449329</v>
      </c>
      <c r="BZ133" s="0" t="n">
        <f aca="false">IF(ABS(BX133-BY133)&lt;0.0000001,1,0)</f>
        <v>1</v>
      </c>
    </row>
    <row r="134" customFormat="false" ht="14.25" hidden="false" customHeight="false" outlineLevel="0" collapsed="false">
      <c r="A134" s="16" t="n">
        <v>13.1</v>
      </c>
      <c r="F134" s="4" t="n">
        <f aca="false">IF(AND((A133&gt;=$D$4),(A133&lt;=$D$5)),1,IF(AND((A133&gt;$D$3),(A133&lt;$D$4)),((A133-$D$3)/($D$4-$D$3)),IF(AND((A133&gt;$D$5),(A133&lt;$D$6)),((A133-$D$6)/($D$5-$D$6)),0)))</f>
        <v>0.8</v>
      </c>
      <c r="G134" s="4" t="n">
        <f aca="false">1/(1+ABS((A133-$D$22)/$D$20)^(2*$D$21))</f>
        <v>0.5</v>
      </c>
      <c r="H134" s="4" t="n">
        <f aca="false">1/(1+EXP(-$D$35*(A133-$D$36)))</f>
        <v>0.999993855825398</v>
      </c>
      <c r="J134" s="12" t="n">
        <f aca="false">MIN(F134,MAX(G134,H134))</f>
        <v>0.8</v>
      </c>
      <c r="K134" s="12" t="n">
        <f aca="false">MAX(MIN(F134,G134),MIN(F134,H134))</f>
        <v>0.8</v>
      </c>
      <c r="L134" s="12" t="n">
        <f aca="false">IF(ABS(J134-K134)&lt;0.0000001,1,0)</f>
        <v>1</v>
      </c>
      <c r="M134" s="4" t="n">
        <f aca="false">MAX(F134,MIN(G134,H134))</f>
        <v>0.8</v>
      </c>
      <c r="N134" s="4" t="n">
        <f aca="false">MIN(MAX(F134,G134),MAX(F134,H134))</f>
        <v>0.8</v>
      </c>
      <c r="O134" s="4" t="n">
        <f aca="false">IF(ABS(M134-N134)&lt;0.0000001,1,0)</f>
        <v>1</v>
      </c>
      <c r="AA134" s="12" t="n">
        <f aca="false">F134+(G134*H134)-F134*(G134*H134)</f>
        <v>0.89999938558254</v>
      </c>
      <c r="AB134" s="12" t="n">
        <f aca="false">(F134+G134-F134*G134)*(F134+H134-F134*H134)</f>
        <v>0.899998894048572</v>
      </c>
      <c r="AC134" s="12" t="n">
        <f aca="false">IF(ABS(AA134-AB134)&lt;0.0000001,1,0)</f>
        <v>0</v>
      </c>
      <c r="AD134" s="12" t="n">
        <f aca="false">F134*(G134+H134-G134*H134)</f>
        <v>0.799997542330159</v>
      </c>
      <c r="AE134" s="12" t="n">
        <f aca="false">(F134*G134) + (F134*H134) - (F134*G134)*(F134*H134)</f>
        <v>0.879997050796191</v>
      </c>
      <c r="AF134" s="12" t="n">
        <f aca="false">IF(ABS(AD134-AE134)&lt;0.0000001,1,0)</f>
        <v>0</v>
      </c>
      <c r="AR134" s="0" t="n">
        <f aca="false">F134+(MAX(G134,H134))-F134*(MAX(G134,H134))</f>
        <v>0.99999877116508</v>
      </c>
      <c r="AS134" s="0" t="n">
        <f aca="false">MAX((F134+G134-F134*G134),(F134+H134-F134*H134))</f>
        <v>0.99999877116508</v>
      </c>
      <c r="AT134" s="0" t="n">
        <f aca="false">IF(ABS(AR134-AS134)&lt;0.0000001,1,0)</f>
        <v>1</v>
      </c>
      <c r="AU134" s="0" t="n">
        <f aca="false">F134+(MIN(G134,H134))-F134*(MIN(G134,H134))</f>
        <v>0.9</v>
      </c>
      <c r="AV134" s="0" t="n">
        <f aca="false">MIN((F134+G134-F134*G134),(F134+H134-F134*H134))</f>
        <v>0.9</v>
      </c>
      <c r="AW134" s="0" t="n">
        <f aca="false">IF(ABS(AU134-AV134)&lt;0.0000001,1,0)</f>
        <v>1</v>
      </c>
      <c r="AX134" s="0" t="n">
        <f aca="false">F134*(MAX(G134,H134))</f>
        <v>0.799995084660318</v>
      </c>
      <c r="AY134" s="0" t="n">
        <f aca="false">MAX(F134*G134,F134*H134)</f>
        <v>0.799995084660318</v>
      </c>
      <c r="AZ134" s="0" t="n">
        <f aca="false">IF(ABS(AX134-AY134)&lt;0.0000001,1,0)</f>
        <v>1</v>
      </c>
      <c r="BA134" s="0" t="n">
        <f aca="false">F134*(MIN(G134,H134))</f>
        <v>0.4</v>
      </c>
      <c r="BB134" s="0" t="n">
        <f aca="false">MIN(F134*G134,F134*H134)</f>
        <v>0.4</v>
      </c>
      <c r="BC134" s="0" t="n">
        <f aca="false">IF(ABS(BA134-BB134)&lt;0.0000001,1,0)</f>
        <v>1</v>
      </c>
      <c r="BO134" s="0" t="n">
        <f aca="false">1-MAX(F134,G134)</f>
        <v>0.2</v>
      </c>
      <c r="BP134" s="0" t="n">
        <f aca="false">MIN(1-F134,1-G134)</f>
        <v>0.2</v>
      </c>
      <c r="BQ134" s="0" t="n">
        <f aca="false">IF(ABS(BO134-BP134)&lt;0.0000001,1,0)</f>
        <v>1</v>
      </c>
      <c r="BR134" s="0" t="n">
        <f aca="false">1-MIN(F134,G134)</f>
        <v>0.5</v>
      </c>
      <c r="BS134" s="0" t="n">
        <f aca="false">MAX(1-F134,1-G134)</f>
        <v>0.5</v>
      </c>
      <c r="BT134" s="0" t="n">
        <f aca="false">IF(ABS(BR134-BS134)&lt;0.0000001,1,0)</f>
        <v>1</v>
      </c>
      <c r="BU134" s="0" t="n">
        <f aca="false">1-F134*G134</f>
        <v>0.6</v>
      </c>
      <c r="BV134" s="0" t="n">
        <f aca="false">(1-F134)+(1-G134)-(1-F134)*(1-G134)</f>
        <v>0.6</v>
      </c>
      <c r="BW134" s="0" t="n">
        <f aca="false">IF(ABS(BU134-BV134)&lt;0.0000001,1,0)</f>
        <v>1</v>
      </c>
      <c r="BX134" s="0" t="n">
        <f aca="false">1-(F134+G134-F134*G134)</f>
        <v>0.1</v>
      </c>
      <c r="BY134" s="0" t="n">
        <f aca="false">(1-F134)*(1-G134)</f>
        <v>0.1</v>
      </c>
      <c r="BZ134" s="0" t="n">
        <f aca="false">IF(ABS(BX134-BY134)&lt;0.0000001,1,0)</f>
        <v>1</v>
      </c>
    </row>
    <row r="135" customFormat="false" ht="14.25" hidden="false" customHeight="false" outlineLevel="0" collapsed="false">
      <c r="A135" s="16" t="n">
        <v>13.2</v>
      </c>
      <c r="F135" s="4" t="n">
        <f aca="false">IF(AND((A134&gt;=$D$4),(A134&lt;=$D$5)),1,IF(AND((A134&gt;$D$3),(A134&lt;$D$4)),((A134-$D$3)/($D$4-$D$3)),IF(AND((A134&gt;$D$5),(A134&lt;$D$6)),((A134-$D$6)/($D$5-$D$6)),0)))</f>
        <v>0.78</v>
      </c>
      <c r="G135" s="4" t="n">
        <f aca="false">1/(1+ABS((A134-$D$22)/$D$20)^(2*$D$21))</f>
        <v>0.450774744805133</v>
      </c>
      <c r="H135" s="4" t="n">
        <f aca="false">1/(1+EXP(-$D$35*(A134-$D$36)))</f>
        <v>0.999995881428255</v>
      </c>
      <c r="J135" s="12" t="n">
        <f aca="false">MIN(F135,MAX(G135,H135))</f>
        <v>0.78</v>
      </c>
      <c r="K135" s="12" t="n">
        <f aca="false">MAX(MIN(F135,G135),MIN(F135,H135))</f>
        <v>0.78</v>
      </c>
      <c r="L135" s="12" t="n">
        <f aca="false">IF(ABS(J135-K135)&lt;0.0000001,1,0)</f>
        <v>1</v>
      </c>
      <c r="M135" s="4" t="n">
        <f aca="false">MAX(F135,MIN(G135,H135))</f>
        <v>0.78</v>
      </c>
      <c r="N135" s="4" t="n">
        <f aca="false">MIN(MAX(F135,G135),MAX(F135,H135))</f>
        <v>0.78</v>
      </c>
      <c r="O135" s="4" t="n">
        <f aca="false">IF(ABS(M135-N135)&lt;0.0000001,1,0)</f>
        <v>1</v>
      </c>
      <c r="AA135" s="12" t="n">
        <f aca="false">F135+(G135*H135)-F135*(G135*H135)</f>
        <v>0.879170035416541</v>
      </c>
      <c r="AB135" s="12" t="n">
        <f aca="false">(F135+G135-F135*G135)*(F135+H135-F135*H135)</f>
        <v>0.879169647253288</v>
      </c>
      <c r="AC135" s="12" t="n">
        <f aca="false">IF(ABS(AA135-AB135)&lt;0.0000001,1,0)</f>
        <v>0</v>
      </c>
      <c r="AD135" s="12" t="n">
        <f aca="false">F135*(G135+H135-G135*H135)</f>
        <v>0.779998235621578</v>
      </c>
      <c r="AE135" s="12" t="n">
        <f aca="false">(F135*G135) + (F135*H135) - (F135*G135)*(F135*H135)</f>
        <v>0.85735086324648</v>
      </c>
      <c r="AF135" s="12" t="n">
        <f aca="false">IF(ABS(AD135-AE135)&lt;0.0000001,1,0)</f>
        <v>0</v>
      </c>
      <c r="AR135" s="0" t="n">
        <f aca="false">F135+(MAX(G135,H135))-F135*(MAX(G135,H135))</f>
        <v>0.999999093914216</v>
      </c>
      <c r="AS135" s="0" t="n">
        <f aca="false">MAX((F135+G135-F135*G135),(F135+H135-F135*H135))</f>
        <v>0.999999093914216</v>
      </c>
      <c r="AT135" s="0" t="n">
        <f aca="false">IF(ABS(AR135-AS135)&lt;0.0000001,1,0)</f>
        <v>1</v>
      </c>
      <c r="AU135" s="0" t="n">
        <f aca="false">F135+(MIN(G135,H135))-F135*(MIN(G135,H135))</f>
        <v>0.879170443857129</v>
      </c>
      <c r="AV135" s="0" t="n">
        <f aca="false">MIN((F135+G135-F135*G135),(F135+H135-F135*H135))</f>
        <v>0.879170443857129</v>
      </c>
      <c r="AW135" s="0" t="n">
        <f aca="false">IF(ABS(AU135-AV135)&lt;0.0000001,1,0)</f>
        <v>1</v>
      </c>
      <c r="AX135" s="0" t="n">
        <f aca="false">F135*(MAX(G135,H135))</f>
        <v>0.779996787514039</v>
      </c>
      <c r="AY135" s="0" t="n">
        <f aca="false">MAX(F135*G135,F135*H135)</f>
        <v>0.779996787514039</v>
      </c>
      <c r="AZ135" s="0" t="n">
        <f aca="false">IF(ABS(AX135-AY135)&lt;0.0000001,1,0)</f>
        <v>1</v>
      </c>
      <c r="BA135" s="0" t="n">
        <f aca="false">F135*(MIN(G135,H135))</f>
        <v>0.351604300948004</v>
      </c>
      <c r="BB135" s="0" t="n">
        <f aca="false">MIN(F135*G135,F135*H135)</f>
        <v>0.351604300948004</v>
      </c>
      <c r="BC135" s="0" t="n">
        <f aca="false">IF(ABS(BA135-BB135)&lt;0.0000001,1,0)</f>
        <v>1</v>
      </c>
      <c r="BO135" s="0" t="n">
        <f aca="false">1-MAX(F135,G135)</f>
        <v>0.22</v>
      </c>
      <c r="BP135" s="0" t="n">
        <f aca="false">MIN(1-F135,1-G135)</f>
        <v>0.22</v>
      </c>
      <c r="BQ135" s="0" t="n">
        <f aca="false">IF(ABS(BO135-BP135)&lt;0.0000001,1,0)</f>
        <v>1</v>
      </c>
      <c r="BR135" s="0" t="n">
        <f aca="false">1-MIN(F135,G135)</f>
        <v>0.549225255194867</v>
      </c>
      <c r="BS135" s="0" t="n">
        <f aca="false">MAX(1-F135,1-G135)</f>
        <v>0.549225255194867</v>
      </c>
      <c r="BT135" s="0" t="n">
        <f aca="false">IF(ABS(BR135-BS135)&lt;0.0000001,1,0)</f>
        <v>1</v>
      </c>
      <c r="BU135" s="0" t="n">
        <f aca="false">1-F135*G135</f>
        <v>0.648395699051997</v>
      </c>
      <c r="BV135" s="0" t="n">
        <f aca="false">(1-F135)+(1-G135)-(1-F135)*(1-G135)</f>
        <v>0.648395699051997</v>
      </c>
      <c r="BW135" s="0" t="n">
        <f aca="false">IF(ABS(BU135-BV135)&lt;0.0000001,1,0)</f>
        <v>1</v>
      </c>
      <c r="BX135" s="0" t="n">
        <f aca="false">1-(F135+G135-F135*G135)</f>
        <v>0.120829556142871</v>
      </c>
      <c r="BY135" s="0" t="n">
        <f aca="false">(1-F135)*(1-G135)</f>
        <v>0.120829556142871</v>
      </c>
      <c r="BZ135" s="0" t="n">
        <f aca="false">IF(ABS(BX135-BY135)&lt;0.0000001,1,0)</f>
        <v>1</v>
      </c>
    </row>
    <row r="136" customFormat="false" ht="14.25" hidden="false" customHeight="false" outlineLevel="0" collapsed="false">
      <c r="A136" s="16" t="n">
        <v>13.3</v>
      </c>
      <c r="F136" s="4" t="n">
        <f aca="false">IF(AND((A135&gt;=$D$4),(A135&lt;=$D$5)),1,IF(AND((A135&gt;$D$3),(A135&lt;$D$4)),((A135-$D$3)/($D$4-$D$3)),IF(AND((A135&gt;$D$5),(A135&lt;$D$6)),((A135-$D$6)/($D$5-$D$6)),0)))</f>
        <v>0.76</v>
      </c>
      <c r="G136" s="4" t="n">
        <f aca="false">1/(1+ABS((A135-$D$22)/$D$20)^(2*$D$21))</f>
        <v>0.403639953447794</v>
      </c>
      <c r="H136" s="4" t="n">
        <f aca="false">1/(1+EXP(-$D$35*(A135-$D$36)))</f>
        <v>0.99999723923505</v>
      </c>
      <c r="J136" s="12" t="n">
        <f aca="false">MIN(F136,MAX(G136,H136))</f>
        <v>0.76</v>
      </c>
      <c r="K136" s="12" t="n">
        <f aca="false">MAX(MIN(F136,G136),MIN(F136,H136))</f>
        <v>0.76</v>
      </c>
      <c r="L136" s="12" t="n">
        <f aca="false">IF(ABS(J136-K136)&lt;0.0000001,1,0)</f>
        <v>1</v>
      </c>
      <c r="M136" s="4" t="n">
        <f aca="false">MAX(F136,MIN(G136,H136))</f>
        <v>0.76</v>
      </c>
      <c r="N136" s="4" t="n">
        <f aca="false">MIN(MAX(F136,G136),MAX(F136,H136))</f>
        <v>0.76</v>
      </c>
      <c r="O136" s="4" t="n">
        <f aca="false">IF(ABS(M136-N136)&lt;0.0000001,1,0)</f>
        <v>1</v>
      </c>
      <c r="AA136" s="12" t="n">
        <f aca="false">F136+(G136*H136)-F136*(G136*H136)</f>
        <v>0.856873321382262</v>
      </c>
      <c r="AB136" s="12" t="n">
        <f aca="false">(F136+G136-F136*G136)*(F136+H136-F136*H136)</f>
        <v>0.856873021077094</v>
      </c>
      <c r="AC136" s="12" t="n">
        <f aca="false">IF(ABS(AA136-AB136)&lt;0.0000001,1,0)</f>
        <v>0</v>
      </c>
      <c r="AD136" s="12" t="n">
        <f aca="false">F136*(G136+H136-G136*H136)</f>
        <v>0.759998748728465</v>
      </c>
      <c r="AE136" s="12" t="n">
        <f aca="false">(F136*G136) + (F136*H136) - (F136*G136)*(F136*H136)</f>
        <v>0.833622472978984</v>
      </c>
      <c r="AF136" s="12" t="n">
        <f aca="false">IF(ABS(AD136-AE136)&lt;0.0000001,1,0)</f>
        <v>0</v>
      </c>
      <c r="AR136" s="0" t="n">
        <f aca="false">F136+(MAX(G136,H136))-F136*(MAX(G136,H136))</f>
        <v>0.999999337416412</v>
      </c>
      <c r="AS136" s="0" t="n">
        <f aca="false">MAX((F136+G136-F136*G136),(F136+H136-F136*H136))</f>
        <v>0.999999337416412</v>
      </c>
      <c r="AT136" s="0" t="n">
        <f aca="false">IF(ABS(AR136-AS136)&lt;0.0000001,1,0)</f>
        <v>1</v>
      </c>
      <c r="AU136" s="0" t="n">
        <f aca="false">F136+(MIN(G136,H136))-F136*(MIN(G136,H136))</f>
        <v>0.856873588827471</v>
      </c>
      <c r="AV136" s="0" t="n">
        <f aca="false">MIN((F136+G136-F136*G136),(F136+H136-F136*H136))</f>
        <v>0.856873588827471</v>
      </c>
      <c r="AW136" s="0" t="n">
        <f aca="false">IF(ABS(AU136-AV136)&lt;0.0000001,1,0)</f>
        <v>1</v>
      </c>
      <c r="AX136" s="0" t="n">
        <f aca="false">F136*(MAX(G136,H136))</f>
        <v>0.759997901818638</v>
      </c>
      <c r="AY136" s="0" t="n">
        <f aca="false">MAX(F136*G136,F136*H136)</f>
        <v>0.759997901818638</v>
      </c>
      <c r="AZ136" s="0" t="n">
        <f aca="false">IF(ABS(AX136-AY136)&lt;0.0000001,1,0)</f>
        <v>1</v>
      </c>
      <c r="BA136" s="0" t="n">
        <f aca="false">F136*(MIN(G136,H136))</f>
        <v>0.306766364620323</v>
      </c>
      <c r="BB136" s="0" t="n">
        <f aca="false">MIN(F136*G136,F136*H136)</f>
        <v>0.306766364620323</v>
      </c>
      <c r="BC136" s="0" t="n">
        <f aca="false">IF(ABS(BA136-BB136)&lt;0.0000001,1,0)</f>
        <v>1</v>
      </c>
      <c r="BO136" s="0" t="n">
        <f aca="false">1-MAX(F136,G136)</f>
        <v>0.24</v>
      </c>
      <c r="BP136" s="0" t="n">
        <f aca="false">MIN(1-F136,1-G136)</f>
        <v>0.24</v>
      </c>
      <c r="BQ136" s="0" t="n">
        <f aca="false">IF(ABS(BO136-BP136)&lt;0.0000001,1,0)</f>
        <v>1</v>
      </c>
      <c r="BR136" s="0" t="n">
        <f aca="false">1-MIN(F136,G136)</f>
        <v>0.596360046552206</v>
      </c>
      <c r="BS136" s="0" t="n">
        <f aca="false">MAX(1-F136,1-G136)</f>
        <v>0.596360046552206</v>
      </c>
      <c r="BT136" s="0" t="n">
        <f aca="false">IF(ABS(BR136-BS136)&lt;0.0000001,1,0)</f>
        <v>1</v>
      </c>
      <c r="BU136" s="0" t="n">
        <f aca="false">1-F136*G136</f>
        <v>0.693233635379677</v>
      </c>
      <c r="BV136" s="0" t="n">
        <f aca="false">(1-F136)+(1-G136)-(1-F136)*(1-G136)</f>
        <v>0.693233635379677</v>
      </c>
      <c r="BW136" s="0" t="n">
        <f aca="false">IF(ABS(BU136-BV136)&lt;0.0000001,1,0)</f>
        <v>1</v>
      </c>
      <c r="BX136" s="0" t="n">
        <f aca="false">1-(F136+G136-F136*G136)</f>
        <v>0.143126411172529</v>
      </c>
      <c r="BY136" s="0" t="n">
        <f aca="false">(1-F136)*(1-G136)</f>
        <v>0.143126411172529</v>
      </c>
      <c r="BZ136" s="0" t="n">
        <f aca="false">IF(ABS(BX136-BY136)&lt;0.0000001,1,0)</f>
        <v>1</v>
      </c>
    </row>
    <row r="137" customFormat="false" ht="14.25" hidden="false" customHeight="false" outlineLevel="0" collapsed="false">
      <c r="A137" s="16" t="n">
        <v>13.4</v>
      </c>
      <c r="F137" s="4" t="n">
        <f aca="false">IF(AND((A136&gt;=$D$4),(A136&lt;=$D$5)),1,IF(AND((A136&gt;$D$3),(A136&lt;$D$4)),((A136-$D$3)/($D$4-$D$3)),IF(AND((A136&gt;$D$5),(A136&lt;$D$6)),((A136-$D$6)/($D$5-$D$6)),0)))</f>
        <v>0.74</v>
      </c>
      <c r="G137" s="4" t="n">
        <f aca="false">1/(1+ABS((A136-$D$22)/$D$20)^(2*$D$21))</f>
        <v>0.359262786581822</v>
      </c>
      <c r="H137" s="4" t="n">
        <f aca="false">1/(1+EXP(-$D$35*(A136-$D$36)))</f>
        <v>0.999998149402227</v>
      </c>
      <c r="J137" s="12" t="n">
        <f aca="false">MIN(F137,MAX(G137,H137))</f>
        <v>0.74</v>
      </c>
      <c r="K137" s="12" t="n">
        <f aca="false">MAX(MIN(F137,G137),MIN(F137,H137))</f>
        <v>0.74</v>
      </c>
      <c r="L137" s="12" t="n">
        <f aca="false">IF(ABS(J137-K137)&lt;0.0000001,1,0)</f>
        <v>1</v>
      </c>
      <c r="M137" s="4" t="n">
        <f aca="false">MAX(F137,MIN(G137,H137))</f>
        <v>0.74</v>
      </c>
      <c r="N137" s="4" t="n">
        <f aca="false">MIN(MAX(F137,G137),MAX(F137,H137))</f>
        <v>0.74</v>
      </c>
      <c r="O137" s="4" t="n">
        <f aca="false">IF(ABS(M137-N137)&lt;0.0000001,1,0)</f>
        <v>1</v>
      </c>
      <c r="AA137" s="12" t="n">
        <f aca="false">F137+(G137*H137)-F137*(G137*H137)</f>
        <v>0.833408151650037</v>
      </c>
      <c r="AB137" s="12" t="n">
        <f aca="false">(F137+G137-F137*G137)*(F137+H137-F137*H137)</f>
        <v>0.833407923512341</v>
      </c>
      <c r="AC137" s="12" t="n">
        <f aca="false">IF(ABS(AA137-AB137)&lt;0.0000001,1,0)</f>
        <v>0</v>
      </c>
      <c r="AD137" s="12" t="n">
        <f aca="false">F137*(G137+H137-G137*H137)</f>
        <v>0.739999122547323</v>
      </c>
      <c r="AE137" s="12" t="n">
        <f aca="false">(F137*G137) + (F137*H137) - (F137*G137)*(F137*H137)</f>
        <v>0.80912115476835</v>
      </c>
      <c r="AF137" s="12" t="n">
        <f aca="false">IF(ABS(AD137-AE137)&lt;0.0000001,1,0)</f>
        <v>0</v>
      </c>
      <c r="AR137" s="0" t="n">
        <f aca="false">F137+(MAX(G137,H137))-F137*(MAX(G137,H137))</f>
        <v>0.999999518844579</v>
      </c>
      <c r="AS137" s="0" t="n">
        <f aca="false">MAX((F137+G137-F137*G137),(F137+H137-F137*H137))</f>
        <v>0.999999518844579</v>
      </c>
      <c r="AT137" s="0" t="n">
        <f aca="false">IF(ABS(AR137-AS137)&lt;0.0000001,1,0)</f>
        <v>1</v>
      </c>
      <c r="AU137" s="0" t="n">
        <f aca="false">F137+(MIN(G137,H137))-F137*(MIN(G137,H137))</f>
        <v>0.833408324511274</v>
      </c>
      <c r="AV137" s="0" t="n">
        <f aca="false">MIN((F137+G137-F137*G137),(F137+H137-F137*H137))</f>
        <v>0.833408324511274</v>
      </c>
      <c r="AW137" s="0" t="n">
        <f aca="false">IF(ABS(AU137-AV137)&lt;0.0000001,1,0)</f>
        <v>1</v>
      </c>
      <c r="AX137" s="0" t="n">
        <f aca="false">F137*(MAX(G137,H137))</f>
        <v>0.739998630557648</v>
      </c>
      <c r="AY137" s="0" t="n">
        <f aca="false">MAX(F137*G137,F137*H137)</f>
        <v>0.739998630557648</v>
      </c>
      <c r="AZ137" s="0" t="n">
        <f aca="false">IF(ABS(AX137-AY137)&lt;0.0000001,1,0)</f>
        <v>1</v>
      </c>
      <c r="BA137" s="0" t="n">
        <f aca="false">F137*(MIN(G137,H137))</f>
        <v>0.265854462070548</v>
      </c>
      <c r="BB137" s="0" t="n">
        <f aca="false">MIN(F137*G137,F137*H137)</f>
        <v>0.265854462070548</v>
      </c>
      <c r="BC137" s="0" t="n">
        <f aca="false">IF(ABS(BA137-BB137)&lt;0.0000001,1,0)</f>
        <v>1</v>
      </c>
      <c r="BO137" s="0" t="n">
        <f aca="false">1-MAX(F137,G137)</f>
        <v>0.26</v>
      </c>
      <c r="BP137" s="0" t="n">
        <f aca="false">MIN(1-F137,1-G137)</f>
        <v>0.26</v>
      </c>
      <c r="BQ137" s="0" t="n">
        <f aca="false">IF(ABS(BO137-BP137)&lt;0.0000001,1,0)</f>
        <v>1</v>
      </c>
      <c r="BR137" s="0" t="n">
        <f aca="false">1-MIN(F137,G137)</f>
        <v>0.640737213418178</v>
      </c>
      <c r="BS137" s="0" t="n">
        <f aca="false">MAX(1-F137,1-G137)</f>
        <v>0.640737213418178</v>
      </c>
      <c r="BT137" s="0" t="n">
        <f aca="false">IF(ABS(BR137-BS137)&lt;0.0000001,1,0)</f>
        <v>1</v>
      </c>
      <c r="BU137" s="0" t="n">
        <f aca="false">1-F137*G137</f>
        <v>0.734145537929452</v>
      </c>
      <c r="BV137" s="0" t="n">
        <f aca="false">(1-F137)+(1-G137)-(1-F137)*(1-G137)</f>
        <v>0.734145537929452</v>
      </c>
      <c r="BW137" s="0" t="n">
        <f aca="false">IF(ABS(BU137-BV137)&lt;0.0000001,1,0)</f>
        <v>1</v>
      </c>
      <c r="BX137" s="0" t="n">
        <f aca="false">1-(F137+G137-F137*G137)</f>
        <v>0.166591675488726</v>
      </c>
      <c r="BY137" s="0" t="n">
        <f aca="false">(1-F137)*(1-G137)</f>
        <v>0.166591675488726</v>
      </c>
      <c r="BZ137" s="0" t="n">
        <f aca="false">IF(ABS(BX137-BY137)&lt;0.0000001,1,0)</f>
        <v>1</v>
      </c>
    </row>
    <row r="138" customFormat="false" ht="14.25" hidden="false" customHeight="false" outlineLevel="0" collapsed="false">
      <c r="A138" s="16" t="n">
        <v>13.5</v>
      </c>
      <c r="F138" s="4" t="n">
        <f aca="false">IF(AND((A137&gt;=$D$4),(A137&lt;=$D$5)),1,IF(AND((A137&gt;$D$3),(A137&lt;$D$4)),((A137-$D$3)/($D$4-$D$3)),IF(AND((A137&gt;$D$5),(A137&lt;$D$6)),((A137-$D$6)/($D$5-$D$6)),0)))</f>
        <v>0.72</v>
      </c>
      <c r="G138" s="4" t="n">
        <f aca="false">1/(1+ABS((A137-$D$22)/$D$20)^(2*$D$21))</f>
        <v>0.318107761682737</v>
      </c>
      <c r="H138" s="4" t="n">
        <f aca="false">1/(1+EXP(-$D$35*(A137-$D$36)))</f>
        <v>0.999998759506459</v>
      </c>
      <c r="J138" s="12" t="n">
        <f aca="false">MIN(F138,MAX(G138,H138))</f>
        <v>0.72</v>
      </c>
      <c r="K138" s="12" t="n">
        <f aca="false">MAX(MIN(F138,G138),MIN(F138,H138))</f>
        <v>0.72</v>
      </c>
      <c r="L138" s="12" t="n">
        <f aca="false">IF(ABS(J138-K138)&lt;0.0000001,1,0)</f>
        <v>1</v>
      </c>
      <c r="M138" s="4" t="n">
        <f aca="false">MAX(F138,MIN(G138,H138))</f>
        <v>0.72</v>
      </c>
      <c r="N138" s="4" t="n">
        <f aca="false">MIN(MAX(F138,G138),MAX(F138,H138))</f>
        <v>0.72</v>
      </c>
      <c r="O138" s="4" t="n">
        <f aca="false">IF(ABS(M138-N138)&lt;0.0000001,1,0)</f>
        <v>1</v>
      </c>
      <c r="AA138" s="12" t="n">
        <f aca="false">F138+(G138*H138)-F138*(G138*H138)</f>
        <v>0.809070062780192</v>
      </c>
      <c r="AB138" s="12" t="n">
        <f aca="false">(F138+G138-F138*G138)*(F138+H138-F138*H138)</f>
        <v>0.809069892250196</v>
      </c>
      <c r="AC138" s="12" t="n">
        <f aca="false">IF(ABS(AA138-AB138)&lt;0.0000001,1,0)</f>
        <v>0</v>
      </c>
      <c r="AD138" s="12" t="n">
        <f aca="false">F138*(G138+H138-G138*H138)</f>
        <v>0.719999390964299</v>
      </c>
      <c r="AE138" s="12" t="n">
        <f aca="false">(F138*G138) + (F138*H138) - (F138*G138)*(F138*H138)</f>
        <v>0.784129836166038</v>
      </c>
      <c r="AF138" s="12" t="n">
        <f aca="false">IF(ABS(AD138-AE138)&lt;0.0000001,1,0)</f>
        <v>0</v>
      </c>
      <c r="AR138" s="0" t="n">
        <f aca="false">F138+(MAX(G138,H138))-F138*(MAX(G138,H138))</f>
        <v>0.999999652661809</v>
      </c>
      <c r="AS138" s="0" t="n">
        <f aca="false">MAX((F138+G138-F138*G138),(F138+H138-F138*H138))</f>
        <v>0.999999652661809</v>
      </c>
      <c r="AT138" s="0" t="n">
        <f aca="false">IF(ABS(AR138-AS138)&lt;0.0000001,1,0)</f>
        <v>1</v>
      </c>
      <c r="AU138" s="0" t="n">
        <f aca="false">F138+(MIN(G138,H138))-F138*(MIN(G138,H138))</f>
        <v>0.809070173271166</v>
      </c>
      <c r="AV138" s="0" t="n">
        <f aca="false">MIN((F138+G138-F138*G138),(F138+H138-F138*H138))</f>
        <v>0.809070173271166</v>
      </c>
      <c r="AW138" s="0" t="n">
        <f aca="false">IF(ABS(AU138-AV138)&lt;0.0000001,1,0)</f>
        <v>1</v>
      </c>
      <c r="AX138" s="0" t="n">
        <f aca="false">F138*(MAX(G138,H138))</f>
        <v>0.71999910684465</v>
      </c>
      <c r="AY138" s="0" t="n">
        <f aca="false">MAX(F138*G138,F138*H138)</f>
        <v>0.71999910684465</v>
      </c>
      <c r="AZ138" s="0" t="n">
        <f aca="false">IF(ABS(AX138-AY138)&lt;0.0000001,1,0)</f>
        <v>1</v>
      </c>
      <c r="BA138" s="0" t="n">
        <f aca="false">F138*(MIN(G138,H138))</f>
        <v>0.229037588411571</v>
      </c>
      <c r="BB138" s="0" t="n">
        <f aca="false">MIN(F138*G138,F138*H138)</f>
        <v>0.229037588411571</v>
      </c>
      <c r="BC138" s="0" t="n">
        <f aca="false">IF(ABS(BA138-BB138)&lt;0.0000001,1,0)</f>
        <v>1</v>
      </c>
      <c r="BO138" s="0" t="n">
        <f aca="false">1-MAX(F138,G138)</f>
        <v>0.28</v>
      </c>
      <c r="BP138" s="0" t="n">
        <f aca="false">MIN(1-F138,1-G138)</f>
        <v>0.28</v>
      </c>
      <c r="BQ138" s="0" t="n">
        <f aca="false">IF(ABS(BO138-BP138)&lt;0.0000001,1,0)</f>
        <v>1</v>
      </c>
      <c r="BR138" s="0" t="n">
        <f aca="false">1-MIN(F138,G138)</f>
        <v>0.681892238317263</v>
      </c>
      <c r="BS138" s="0" t="n">
        <f aca="false">MAX(1-F138,1-G138)</f>
        <v>0.681892238317263</v>
      </c>
      <c r="BT138" s="0" t="n">
        <f aca="false">IF(ABS(BR138-BS138)&lt;0.0000001,1,0)</f>
        <v>1</v>
      </c>
      <c r="BU138" s="0" t="n">
        <f aca="false">1-F138*G138</f>
        <v>0.770962411588429</v>
      </c>
      <c r="BV138" s="0" t="n">
        <f aca="false">(1-F138)+(1-G138)-(1-F138)*(1-G138)</f>
        <v>0.770962411588429</v>
      </c>
      <c r="BW138" s="0" t="n">
        <f aca="false">IF(ABS(BU138-BV138)&lt;0.0000001,1,0)</f>
        <v>1</v>
      </c>
      <c r="BX138" s="0" t="n">
        <f aca="false">1-(F138+G138-F138*G138)</f>
        <v>0.190929826728834</v>
      </c>
      <c r="BY138" s="0" t="n">
        <f aca="false">(1-F138)*(1-G138)</f>
        <v>0.190929826728834</v>
      </c>
      <c r="BZ138" s="0" t="n">
        <f aca="false">IF(ABS(BX138-BY138)&lt;0.0000001,1,0)</f>
        <v>1</v>
      </c>
    </row>
    <row r="139" customFormat="false" ht="14.25" hidden="false" customHeight="false" outlineLevel="0" collapsed="false">
      <c r="A139" s="16" t="n">
        <v>13.6</v>
      </c>
      <c r="F139" s="4" t="n">
        <f aca="false">IF(AND((A138&gt;=$D$4),(A138&lt;=$D$5)),1,IF(AND((A138&gt;$D$3),(A138&lt;$D$4)),((A138-$D$3)/($D$4-$D$3)),IF(AND((A138&gt;$D$5),(A138&lt;$D$6)),((A138-$D$6)/($D$5-$D$6)),0)))</f>
        <v>0.7</v>
      </c>
      <c r="G139" s="4" t="n">
        <f aca="false">1/(1+ABS((A138-$D$22)/$D$20)^(2*$D$21))</f>
        <v>0.280443194502562</v>
      </c>
      <c r="H139" s="4" t="n">
        <f aca="false">1/(1+EXP(-$D$35*(A138-$D$36)))</f>
        <v>0.999999168471972</v>
      </c>
      <c r="J139" s="12" t="n">
        <f aca="false">MIN(F139,MAX(G139,H139))</f>
        <v>0.7</v>
      </c>
      <c r="K139" s="12" t="n">
        <f aca="false">MAX(MIN(F139,G139),MIN(F139,H139))</f>
        <v>0.7</v>
      </c>
      <c r="L139" s="12" t="n">
        <f aca="false">IF(ABS(J139-K139)&lt;0.0000001,1,0)</f>
        <v>1</v>
      </c>
      <c r="M139" s="4" t="n">
        <f aca="false">MAX(F139,MIN(G139,H139))</f>
        <v>0.7</v>
      </c>
      <c r="N139" s="4" t="n">
        <f aca="false">MIN(MAX(F139,G139),MAX(F139,H139))</f>
        <v>0.7</v>
      </c>
      <c r="O139" s="4" t="n">
        <f aca="false">IF(ABS(M139-N139)&lt;0.0000001,1,0)</f>
        <v>1</v>
      </c>
      <c r="AA139" s="12" t="n">
        <f aca="false">F139+(G139*H139)-F139*(G139*H139)</f>
        <v>0.784132888391856</v>
      </c>
      <c r="AB139" s="12" t="n">
        <f aca="false">(F139+G139-F139*G139)*(F139+H139-F139*H139)</f>
        <v>0.784132762742209</v>
      </c>
      <c r="AC139" s="12" t="n">
        <f aca="false">IF(ABS(AA139-AB139)&lt;0.0000001,1,0)</f>
        <v>0</v>
      </c>
      <c r="AD139" s="12" t="n">
        <f aca="false">F139*(G139+H139-G139*H139)</f>
        <v>0.699999581167844</v>
      </c>
      <c r="AE139" s="12" t="n">
        <f aca="false">(F139*G139) + (F139*H139) - (F139*G139)*(F139*H139)</f>
        <v>0.758892603042143</v>
      </c>
      <c r="AF139" s="12" t="n">
        <f aca="false">IF(ABS(AD139-AE139)&lt;0.0000001,1,0)</f>
        <v>0</v>
      </c>
      <c r="AR139" s="0" t="n">
        <f aca="false">F139+(MAX(G139,H139))-F139*(MAX(G139,H139))</f>
        <v>0.999999750541592</v>
      </c>
      <c r="AS139" s="0" t="n">
        <f aca="false">MAX((F139+G139-F139*G139),(F139+H139-F139*H139))</f>
        <v>0.999999750541592</v>
      </c>
      <c r="AT139" s="0" t="n">
        <f aca="false">IF(ABS(AR139-AS139)&lt;0.0000001,1,0)</f>
        <v>1</v>
      </c>
      <c r="AU139" s="0" t="n">
        <f aca="false">F139+(MIN(G139,H139))-F139*(MIN(G139,H139))</f>
        <v>0.784132958350769</v>
      </c>
      <c r="AV139" s="0" t="n">
        <f aca="false">MIN((F139+G139-F139*G139),(F139+H139-F139*H139))</f>
        <v>0.784132958350769</v>
      </c>
      <c r="AW139" s="0" t="n">
        <f aca="false">IF(ABS(AU139-AV139)&lt;0.0000001,1,0)</f>
        <v>1</v>
      </c>
      <c r="AX139" s="0" t="n">
        <f aca="false">F139*(MAX(G139,H139))</f>
        <v>0.699999417930381</v>
      </c>
      <c r="AY139" s="0" t="n">
        <f aca="false">MAX(F139*G139,F139*H139)</f>
        <v>0.699999417930381</v>
      </c>
      <c r="AZ139" s="0" t="n">
        <f aca="false">IF(ABS(AX139-AY139)&lt;0.0000001,1,0)</f>
        <v>1</v>
      </c>
      <c r="BA139" s="0" t="n">
        <f aca="false">F139*(MIN(G139,H139))</f>
        <v>0.196310236151793</v>
      </c>
      <c r="BB139" s="0" t="n">
        <f aca="false">MIN(F139*G139,F139*H139)</f>
        <v>0.196310236151793</v>
      </c>
      <c r="BC139" s="0" t="n">
        <f aca="false">IF(ABS(BA139-BB139)&lt;0.0000001,1,0)</f>
        <v>1</v>
      </c>
      <c r="BO139" s="0" t="n">
        <f aca="false">1-MAX(F139,G139)</f>
        <v>0.3</v>
      </c>
      <c r="BP139" s="0" t="n">
        <f aca="false">MIN(1-F139,1-G139)</f>
        <v>0.3</v>
      </c>
      <c r="BQ139" s="0" t="n">
        <f aca="false">IF(ABS(BO139-BP139)&lt;0.0000001,1,0)</f>
        <v>1</v>
      </c>
      <c r="BR139" s="0" t="n">
        <f aca="false">1-MIN(F139,G139)</f>
        <v>0.719556805497438</v>
      </c>
      <c r="BS139" s="0" t="n">
        <f aca="false">MAX(1-F139,1-G139)</f>
        <v>0.719556805497438</v>
      </c>
      <c r="BT139" s="0" t="n">
        <f aca="false">IF(ABS(BR139-BS139)&lt;0.0000001,1,0)</f>
        <v>1</v>
      </c>
      <c r="BU139" s="0" t="n">
        <f aca="false">1-F139*G139</f>
        <v>0.803689763848207</v>
      </c>
      <c r="BV139" s="0" t="n">
        <f aca="false">(1-F139)+(1-G139)-(1-F139)*(1-G139)</f>
        <v>0.803689763848207</v>
      </c>
      <c r="BW139" s="0" t="n">
        <f aca="false">IF(ABS(BU139-BV139)&lt;0.0000001,1,0)</f>
        <v>1</v>
      </c>
      <c r="BX139" s="0" t="n">
        <f aca="false">1-(F139+G139-F139*G139)</f>
        <v>0.215867041649232</v>
      </c>
      <c r="BY139" s="0" t="n">
        <f aca="false">(1-F139)*(1-G139)</f>
        <v>0.215867041649232</v>
      </c>
      <c r="BZ139" s="0" t="n">
        <f aca="false">IF(ABS(BX139-BY139)&lt;0.0000001,1,0)</f>
        <v>1</v>
      </c>
    </row>
    <row r="140" customFormat="false" ht="14.25" hidden="false" customHeight="false" outlineLevel="0" collapsed="false">
      <c r="A140" s="16" t="n">
        <v>13.7</v>
      </c>
      <c r="F140" s="4" t="n">
        <f aca="false">IF(AND((A139&gt;=$D$4),(A139&lt;=$D$5)),1,IF(AND((A139&gt;$D$3),(A139&lt;$D$4)),((A139-$D$3)/($D$4-$D$3)),IF(AND((A139&gt;$D$5),(A139&lt;$D$6)),((A139-$D$6)/($D$5-$D$6)),0)))</f>
        <v>0.68</v>
      </c>
      <c r="G140" s="4" t="n">
        <f aca="false">1/(1+ABS((A139-$D$22)/$D$20)^(2*$D$21))</f>
        <v>0.246364712361946</v>
      </c>
      <c r="H140" s="4" t="n">
        <f aca="false">1/(1+EXP(-$D$35*(A139-$D$36)))</f>
        <v>0.999999442609941</v>
      </c>
      <c r="J140" s="12" t="n">
        <f aca="false">MIN(F140,MAX(G140,H140))</f>
        <v>0.68</v>
      </c>
      <c r="K140" s="12" t="n">
        <f aca="false">MAX(MIN(F140,G140),MIN(F140,H140))</f>
        <v>0.68</v>
      </c>
      <c r="L140" s="12" t="n">
        <f aca="false">IF(ABS(J140-K140)&lt;0.0000001,1,0)</f>
        <v>1</v>
      </c>
      <c r="M140" s="4" t="n">
        <f aca="false">MAX(F140,MIN(G140,H140))</f>
        <v>0.68</v>
      </c>
      <c r="N140" s="4" t="n">
        <f aca="false">MIN(MAX(F140,G140),MAX(F140,H140))</f>
        <v>0.68</v>
      </c>
      <c r="O140" s="4" t="n">
        <f aca="false">IF(ABS(M140-N140)&lt;0.0000001,1,0)</f>
        <v>1</v>
      </c>
      <c r="AA140" s="12" t="n">
        <f aca="false">F140+(G140*H140)-F140*(G140*H140)</f>
        <v>0.758836664013026</v>
      </c>
      <c r="AB140" s="12" t="n">
        <f aca="false">(F140+G140-F140*G140)*(F140+H140-F140*H140)</f>
        <v>0.758836572606051</v>
      </c>
      <c r="AC140" s="12" t="n">
        <f aca="false">IF(ABS(AA140-AB140)&lt;0.0000001,1,0)</f>
        <v>1</v>
      </c>
      <c r="AD140" s="12" t="n">
        <f aca="false">F140*(G140+H140-G140*H140)</f>
        <v>0.679999714353205</v>
      </c>
      <c r="AE140" s="12" t="n">
        <f aca="false">(F140*G140) + (F140*H140) - (F140*G140)*(F140*H140)</f>
        <v>0.733608645882062</v>
      </c>
      <c r="AF140" s="12" t="n">
        <f aca="false">IF(ABS(AD140-AE140)&lt;0.0000001,1,0)</f>
        <v>0</v>
      </c>
      <c r="AR140" s="0" t="n">
        <f aca="false">F140+(MAX(G140,H140))-F140*(MAX(G140,H140))</f>
        <v>0.999999821635181</v>
      </c>
      <c r="AS140" s="0" t="n">
        <f aca="false">MAX((F140+G140-F140*G140),(F140+H140-F140*H140))</f>
        <v>0.999999821635181</v>
      </c>
      <c r="AT140" s="0" t="n">
        <f aca="false">IF(ABS(AR140-AS140)&lt;0.0000001,1,0)</f>
        <v>1</v>
      </c>
      <c r="AU140" s="0" t="n">
        <f aca="false">F140+(MIN(G140,H140))-F140*(MIN(G140,H140))</f>
        <v>0.758836707955823</v>
      </c>
      <c r="AV140" s="0" t="n">
        <f aca="false">MIN((F140+G140-F140*G140),(F140+H140-F140*H140))</f>
        <v>0.758836707955823</v>
      </c>
      <c r="AW140" s="0" t="n">
        <f aca="false">IF(ABS(AU140-AV140)&lt;0.0000001,1,0)</f>
        <v>1</v>
      </c>
      <c r="AX140" s="0" t="n">
        <f aca="false">F140*(MAX(G140,H140))</f>
        <v>0.67999962097476</v>
      </c>
      <c r="AY140" s="0" t="n">
        <f aca="false">MAX(F140*G140,F140*H140)</f>
        <v>0.67999962097476</v>
      </c>
      <c r="AZ140" s="0" t="n">
        <f aca="false">IF(ABS(AX140-AY140)&lt;0.0000001,1,0)</f>
        <v>1</v>
      </c>
      <c r="BA140" s="0" t="n">
        <f aca="false">F140*(MIN(G140,H140))</f>
        <v>0.167528004406124</v>
      </c>
      <c r="BB140" s="0" t="n">
        <f aca="false">MIN(F140*G140,F140*H140)</f>
        <v>0.167528004406124</v>
      </c>
      <c r="BC140" s="0" t="n">
        <f aca="false">IF(ABS(BA140-BB140)&lt;0.0000001,1,0)</f>
        <v>1</v>
      </c>
      <c r="BO140" s="0" t="n">
        <f aca="false">1-MAX(F140,G140)</f>
        <v>0.32</v>
      </c>
      <c r="BP140" s="0" t="n">
        <f aca="false">MIN(1-F140,1-G140)</f>
        <v>0.32</v>
      </c>
      <c r="BQ140" s="0" t="n">
        <f aca="false">IF(ABS(BO140-BP140)&lt;0.0000001,1,0)</f>
        <v>1</v>
      </c>
      <c r="BR140" s="0" t="n">
        <f aca="false">1-MIN(F140,G140)</f>
        <v>0.753635287638054</v>
      </c>
      <c r="BS140" s="0" t="n">
        <f aca="false">MAX(1-F140,1-G140)</f>
        <v>0.753635287638054</v>
      </c>
      <c r="BT140" s="0" t="n">
        <f aca="false">IF(ABS(BR140-BS140)&lt;0.0000001,1,0)</f>
        <v>1</v>
      </c>
      <c r="BU140" s="0" t="n">
        <f aca="false">1-F140*G140</f>
        <v>0.832471995593876</v>
      </c>
      <c r="BV140" s="0" t="n">
        <f aca="false">(1-F140)+(1-G140)-(1-F140)*(1-G140)</f>
        <v>0.832471995593877</v>
      </c>
      <c r="BW140" s="0" t="n">
        <f aca="false">IF(ABS(BU140-BV140)&lt;0.0000001,1,0)</f>
        <v>1</v>
      </c>
      <c r="BX140" s="0" t="n">
        <f aca="false">1-(F140+G140-F140*G140)</f>
        <v>0.241163292044177</v>
      </c>
      <c r="BY140" s="0" t="n">
        <f aca="false">(1-F140)*(1-G140)</f>
        <v>0.241163292044177</v>
      </c>
      <c r="BZ140" s="0" t="n">
        <f aca="false">IF(ABS(BX140-BY140)&lt;0.0000001,1,0)</f>
        <v>1</v>
      </c>
    </row>
    <row r="141" customFormat="false" ht="14.25" hidden="false" customHeight="false" outlineLevel="0" collapsed="false">
      <c r="A141" s="16" t="n">
        <v>13.8</v>
      </c>
      <c r="F141" s="4" t="n">
        <f aca="false">IF(AND((A140&gt;=$D$4),(A140&lt;=$D$5)),1,IF(AND((A140&gt;$D$3),(A140&lt;$D$4)),((A140-$D$3)/($D$4-$D$3)),IF(AND((A140&gt;$D$5),(A140&lt;$D$6)),((A140-$D$6)/($D$5-$D$6)),0)))</f>
        <v>0.66</v>
      </c>
      <c r="G141" s="4" t="n">
        <f aca="false">1/(1+ABS((A140-$D$22)/$D$20)^(2*$D$21))</f>
        <v>0.21582823848485</v>
      </c>
      <c r="H141" s="4" t="n">
        <f aca="false">1/(1+EXP(-$D$35*(A140-$D$36)))</f>
        <v>0.999999626370202</v>
      </c>
      <c r="J141" s="12" t="n">
        <f aca="false">MIN(F141,MAX(G141,H141))</f>
        <v>0.66</v>
      </c>
      <c r="K141" s="12" t="n">
        <f aca="false">MAX(MIN(F141,G141),MIN(F141,H141))</f>
        <v>0.66</v>
      </c>
      <c r="L141" s="12" t="n">
        <f aca="false">IF(ABS(J141-K141)&lt;0.0000001,1,0)</f>
        <v>1</v>
      </c>
      <c r="M141" s="4" t="n">
        <f aca="false">MAX(F141,MIN(G141,H141))</f>
        <v>0.66</v>
      </c>
      <c r="N141" s="4" t="n">
        <f aca="false">MIN(MAX(F141,G141),MAX(F141,H141))</f>
        <v>0.66</v>
      </c>
      <c r="O141" s="4" t="n">
        <f aca="false">IF(ABS(M141-N141)&lt;0.0000001,1,0)</f>
        <v>1</v>
      </c>
      <c r="AA141" s="12" t="n">
        <f aca="false">F141+(G141*H141)-F141*(G141*H141)</f>
        <v>0.733381573667296</v>
      </c>
      <c r="AB141" s="12" t="n">
        <f aca="false">(F141+G141-F141*G141)*(F141+H141-F141*H141)</f>
        <v>0.733381507920355</v>
      </c>
      <c r="AC141" s="12" t="n">
        <f aca="false">IF(ABS(AA141-AB141)&lt;0.0000001,1,0)</f>
        <v>1</v>
      </c>
      <c r="AD141" s="12" t="n">
        <f aca="false">F141*(G141+H141-G141*H141)</f>
        <v>0.659999806626642</v>
      </c>
      <c r="AE141" s="12" t="n">
        <f aca="false">(F141*G141) + (F141*H141) - (F141*G141)*(F141*H141)</f>
        <v>0.708431645247057</v>
      </c>
      <c r="AF141" s="12" t="n">
        <f aca="false">IF(ABS(AD141-AE141)&lt;0.0000001,1,0)</f>
        <v>0</v>
      </c>
      <c r="AR141" s="0" t="n">
        <f aca="false">F141+(MAX(G141,H141))-F141*(MAX(G141,H141))</f>
        <v>0.999999872965869</v>
      </c>
      <c r="AS141" s="0" t="n">
        <f aca="false">MAX((F141+G141-F141*G141),(F141+H141-F141*H141))</f>
        <v>0.999999872965869</v>
      </c>
      <c r="AT141" s="0" t="n">
        <f aca="false">IF(ABS(AR141-AS141)&lt;0.0000001,1,0)</f>
        <v>1</v>
      </c>
      <c r="AU141" s="0" t="n">
        <f aca="false">F141+(MIN(G141,H141))-F141*(MIN(G141,H141))</f>
        <v>0.733381601084849</v>
      </c>
      <c r="AV141" s="0" t="n">
        <f aca="false">MIN((F141+G141-F141*G141),(F141+H141-F141*H141))</f>
        <v>0.733381601084849</v>
      </c>
      <c r="AW141" s="0" t="n">
        <f aca="false">IF(ABS(AU141-AV141)&lt;0.0000001,1,0)</f>
        <v>1</v>
      </c>
      <c r="AX141" s="0" t="n">
        <f aca="false">F141*(MAX(G141,H141))</f>
        <v>0.659999753404333</v>
      </c>
      <c r="AY141" s="0" t="n">
        <f aca="false">MAX(F141*G141,F141*H141)</f>
        <v>0.659999753404333</v>
      </c>
      <c r="AZ141" s="0" t="n">
        <f aca="false">IF(ABS(AX141-AY141)&lt;0.0000001,1,0)</f>
        <v>1</v>
      </c>
      <c r="BA141" s="0" t="n">
        <f aca="false">F141*(MIN(G141,H141))</f>
        <v>0.142446637400001</v>
      </c>
      <c r="BB141" s="0" t="n">
        <f aca="false">MIN(F141*G141,F141*H141)</f>
        <v>0.142446637400001</v>
      </c>
      <c r="BC141" s="0" t="n">
        <f aca="false">IF(ABS(BA141-BB141)&lt;0.0000001,1,0)</f>
        <v>1</v>
      </c>
      <c r="BO141" s="0" t="n">
        <f aca="false">1-MAX(F141,G141)</f>
        <v>0.34</v>
      </c>
      <c r="BP141" s="0" t="n">
        <f aca="false">MIN(1-F141,1-G141)</f>
        <v>0.34</v>
      </c>
      <c r="BQ141" s="0" t="n">
        <f aca="false">IF(ABS(BO141-BP141)&lt;0.0000001,1,0)</f>
        <v>1</v>
      </c>
      <c r="BR141" s="0" t="n">
        <f aca="false">1-MIN(F141,G141)</f>
        <v>0.78417176151515</v>
      </c>
      <c r="BS141" s="0" t="n">
        <f aca="false">MAX(1-F141,1-G141)</f>
        <v>0.78417176151515</v>
      </c>
      <c r="BT141" s="0" t="n">
        <f aca="false">IF(ABS(BR141-BS141)&lt;0.0000001,1,0)</f>
        <v>1</v>
      </c>
      <c r="BU141" s="0" t="n">
        <f aca="false">1-F141*G141</f>
        <v>0.857553362599999</v>
      </c>
      <c r="BV141" s="0" t="n">
        <f aca="false">(1-F141)+(1-G141)-(1-F141)*(1-G141)</f>
        <v>0.857553362599999</v>
      </c>
      <c r="BW141" s="0" t="n">
        <f aca="false">IF(ABS(BU141-BV141)&lt;0.0000001,1,0)</f>
        <v>1</v>
      </c>
      <c r="BX141" s="0" t="n">
        <f aca="false">1-(F141+G141-F141*G141)</f>
        <v>0.266618398915151</v>
      </c>
      <c r="BY141" s="0" t="n">
        <f aca="false">(1-F141)*(1-G141)</f>
        <v>0.266618398915151</v>
      </c>
      <c r="BZ141" s="0" t="n">
        <f aca="false">IF(ABS(BX141-BY141)&lt;0.0000001,1,0)</f>
        <v>1</v>
      </c>
    </row>
    <row r="142" customFormat="false" ht="14.25" hidden="false" customHeight="false" outlineLevel="0" collapsed="false">
      <c r="A142" s="16" t="n">
        <v>13.9</v>
      </c>
      <c r="F142" s="4" t="n">
        <f aca="false">IF(AND((A141&gt;=$D$4),(A141&lt;=$D$5)),1,IF(AND((A141&gt;$D$3),(A141&lt;$D$4)),((A141-$D$3)/($D$4-$D$3)),IF(AND((A141&gt;$D$5),(A141&lt;$D$6)),((A141-$D$6)/($D$5-$D$6)),0)))</f>
        <v>0.64</v>
      </c>
      <c r="G142" s="4" t="n">
        <f aca="false">1/(1+ABS((A141-$D$22)/$D$20)^(2*$D$21))</f>
        <v>0.188685761706004</v>
      </c>
      <c r="H142" s="4" t="n">
        <f aca="false">1/(1+EXP(-$D$35*(A141-$D$36)))</f>
        <v>0.999999749548426</v>
      </c>
      <c r="J142" s="12" t="n">
        <f aca="false">MIN(F142,MAX(G142,H142))</f>
        <v>0.64</v>
      </c>
      <c r="K142" s="12" t="n">
        <f aca="false">MAX(MIN(F142,G142),MIN(F142,H142))</f>
        <v>0.64</v>
      </c>
      <c r="L142" s="12" t="n">
        <f aca="false">IF(ABS(J142-K142)&lt;0.0000001,1,0)</f>
        <v>1</v>
      </c>
      <c r="M142" s="4" t="n">
        <f aca="false">MAX(F142,MIN(G142,H142))</f>
        <v>0.64</v>
      </c>
      <c r="N142" s="4" t="n">
        <f aca="false">MIN(MAX(F142,G142),MAX(F142,H142))</f>
        <v>0.64</v>
      </c>
      <c r="O142" s="4" t="n">
        <f aca="false">IF(ABS(M142-N142)&lt;0.0000001,1,0)</f>
        <v>1</v>
      </c>
      <c r="AA142" s="12" t="n">
        <f aca="false">F142+(G142*H142)-F142*(G142*H142)</f>
        <v>0.707926857201769</v>
      </c>
      <c r="AB142" s="12" t="n">
        <f aca="false">(F142+G142-F142*G142)*(F142+H142-F142*H142)</f>
        <v>0.707926810385657</v>
      </c>
      <c r="AC142" s="12" t="n">
        <f aca="false">IF(ABS(AA142-AB142)&lt;0.0000001,1,0)</f>
        <v>1</v>
      </c>
      <c r="AD142" s="12" t="n">
        <f aca="false">F142*(G142+H142-G142*H142)</f>
        <v>0.639999869955246</v>
      </c>
      <c r="AE142" s="12" t="n">
        <f aca="false">(F142*G142) + (F142*H142) - (F142*G142)*(F142*H142)</f>
        <v>0.683473058564378</v>
      </c>
      <c r="AF142" s="12" t="n">
        <f aca="false">IF(ABS(AD142-AE142)&lt;0.0000001,1,0)</f>
        <v>0</v>
      </c>
      <c r="AR142" s="0" t="n">
        <f aca="false">F142+(MAX(G142,H142))-F142*(MAX(G142,H142))</f>
        <v>0.999999909837433</v>
      </c>
      <c r="AS142" s="0" t="n">
        <f aca="false">MAX((F142+G142-F142*G142),(F142+H142-F142*H142))</f>
        <v>0.999999909837433</v>
      </c>
      <c r="AT142" s="0" t="n">
        <f aca="false">IF(ABS(AR142-AS142)&lt;0.0000001,1,0)</f>
        <v>1</v>
      </c>
      <c r="AU142" s="0" t="n">
        <f aca="false">F142+(MIN(G142,H142))-F142*(MIN(G142,H142))</f>
        <v>0.707926874214162</v>
      </c>
      <c r="AV142" s="0" t="n">
        <f aca="false">MIN((F142+G142-F142*G142),(F142+H142-F142*H142))</f>
        <v>0.707926874214162</v>
      </c>
      <c r="AW142" s="0" t="n">
        <f aca="false">IF(ABS(AU142-AV142)&lt;0.0000001,1,0)</f>
        <v>1</v>
      </c>
      <c r="AX142" s="0" t="n">
        <f aca="false">F142*(MAX(G142,H142))</f>
        <v>0.639999839710992</v>
      </c>
      <c r="AY142" s="0" t="n">
        <f aca="false">MAX(F142*G142,F142*H142)</f>
        <v>0.639999839710992</v>
      </c>
      <c r="AZ142" s="0" t="n">
        <f aca="false">IF(ABS(AX142-AY142)&lt;0.0000001,1,0)</f>
        <v>1</v>
      </c>
      <c r="BA142" s="0" t="n">
        <f aca="false">F142*(MIN(G142,H142))</f>
        <v>0.120758887491843</v>
      </c>
      <c r="BB142" s="0" t="n">
        <f aca="false">MIN(F142*G142,F142*H142)</f>
        <v>0.120758887491843</v>
      </c>
      <c r="BC142" s="0" t="n">
        <f aca="false">IF(ABS(BA142-BB142)&lt;0.0000001,1,0)</f>
        <v>1</v>
      </c>
      <c r="BO142" s="0" t="n">
        <f aca="false">1-MAX(F142,G142)</f>
        <v>0.36</v>
      </c>
      <c r="BP142" s="0" t="n">
        <f aca="false">MIN(1-F142,1-G142)</f>
        <v>0.36</v>
      </c>
      <c r="BQ142" s="0" t="n">
        <f aca="false">IF(ABS(BO142-BP142)&lt;0.0000001,1,0)</f>
        <v>1</v>
      </c>
      <c r="BR142" s="0" t="n">
        <f aca="false">1-MIN(F142,G142)</f>
        <v>0.811314238293996</v>
      </c>
      <c r="BS142" s="0" t="n">
        <f aca="false">MAX(1-F142,1-G142)</f>
        <v>0.811314238293996</v>
      </c>
      <c r="BT142" s="0" t="n">
        <f aca="false">IF(ABS(BR142-BS142)&lt;0.0000001,1,0)</f>
        <v>1</v>
      </c>
      <c r="BU142" s="0" t="n">
        <f aca="false">1-F142*G142</f>
        <v>0.879241112508157</v>
      </c>
      <c r="BV142" s="0" t="n">
        <f aca="false">(1-F142)+(1-G142)-(1-F142)*(1-G142)</f>
        <v>0.879241112508157</v>
      </c>
      <c r="BW142" s="0" t="n">
        <f aca="false">IF(ABS(BU142-BV142)&lt;0.0000001,1,0)</f>
        <v>1</v>
      </c>
      <c r="BX142" s="0" t="n">
        <f aca="false">1-(F142+G142-F142*G142)</f>
        <v>0.292073125785839</v>
      </c>
      <c r="BY142" s="0" t="n">
        <f aca="false">(1-F142)*(1-G142)</f>
        <v>0.292073125785839</v>
      </c>
      <c r="BZ142" s="0" t="n">
        <f aca="false">IF(ABS(BX142-BY142)&lt;0.0000001,1,0)</f>
        <v>1</v>
      </c>
    </row>
    <row r="143" customFormat="false" ht="14.25" hidden="false" customHeight="false" outlineLevel="0" collapsed="false">
      <c r="A143" s="16" t="n">
        <v>14</v>
      </c>
      <c r="F143" s="4" t="n">
        <f aca="false">IF(AND((A142&gt;=$D$4),(A142&lt;=$D$5)),1,IF(AND((A142&gt;$D$3),(A142&lt;$D$4)),((A142-$D$3)/($D$4-$D$3)),IF(AND((A142&gt;$D$5),(A142&lt;$D$6)),((A142-$D$6)/($D$5-$D$6)),0)))</f>
        <v>0.62</v>
      </c>
      <c r="G143" s="4" t="n">
        <f aca="false">1/(1+ABS((A142-$D$22)/$D$20)^(2*$D$21))</f>
        <v>0.164719062109107</v>
      </c>
      <c r="H143" s="4" t="n">
        <f aca="false">1/(1+EXP(-$D$35*(A142-$D$36)))</f>
        <v>0.999999832117275</v>
      </c>
      <c r="J143" s="12" t="n">
        <f aca="false">MIN(F143,MAX(G143,H143))</f>
        <v>0.62</v>
      </c>
      <c r="K143" s="12" t="n">
        <f aca="false">MAX(MIN(F143,G143),MIN(F143,H143))</f>
        <v>0.62</v>
      </c>
      <c r="L143" s="12" t="n">
        <f aca="false">IF(ABS(J143-K143)&lt;0.0000001,1,0)</f>
        <v>1</v>
      </c>
      <c r="M143" s="4" t="n">
        <f aca="false">MAX(F143,MIN(G143,H143))</f>
        <v>0.62</v>
      </c>
      <c r="N143" s="4" t="n">
        <f aca="false">MIN(MAX(F143,G143),MAX(F143,H143))</f>
        <v>0.62</v>
      </c>
      <c r="O143" s="4" t="n">
        <f aca="false">IF(ABS(M143-N143)&lt;0.0000001,1,0)</f>
        <v>1</v>
      </c>
      <c r="AA143" s="12" t="n">
        <f aca="false">F143+(G143*H143)-F143*(G143*H143)</f>
        <v>0.682593233093136</v>
      </c>
      <c r="AB143" s="12" t="n">
        <f aca="false">(F143+G143-F143*G143)*(F143+H143-F143*H143)</f>
        <v>0.682593200055127</v>
      </c>
      <c r="AC143" s="12" t="n">
        <f aca="false">IF(ABS(AA143-AB143)&lt;0.0000001,1,0)</f>
        <v>1</v>
      </c>
      <c r="AD143" s="12" t="n">
        <f aca="false">F143*(G143+H143-G143*H143)</f>
        <v>0.619999913057871</v>
      </c>
      <c r="AE143" s="12" t="n">
        <f aca="false">(F143*G143) + (F143*H143) - (F143*G143)*(F143*H143)</f>
        <v>0.658807717575616</v>
      </c>
      <c r="AF143" s="12" t="n">
        <f aca="false">IF(ABS(AD143-AE143)&lt;0.0000001,1,0)</f>
        <v>0</v>
      </c>
      <c r="AR143" s="0" t="n">
        <f aca="false">F143+(MAX(G143,H143))-F143*(MAX(G143,H143))</f>
        <v>0.999999936204565</v>
      </c>
      <c r="AS143" s="0" t="n">
        <f aca="false">MAX((F143+G143-F143*G143),(F143+H143-F143*H143))</f>
        <v>0.999999936204565</v>
      </c>
      <c r="AT143" s="0" t="n">
        <f aca="false">IF(ABS(AR143-AS143)&lt;0.0000001,1,0)</f>
        <v>1</v>
      </c>
      <c r="AU143" s="0" t="n">
        <f aca="false">F143+(MIN(G143,H143))-F143*(MIN(G143,H143))</f>
        <v>0.682593243601461</v>
      </c>
      <c r="AV143" s="0" t="n">
        <f aca="false">MIN((F143+G143-F143*G143),(F143+H143-F143*H143))</f>
        <v>0.682593243601461</v>
      </c>
      <c r="AW143" s="0" t="n">
        <f aca="false">IF(ABS(AU143-AV143)&lt;0.0000001,1,0)</f>
        <v>1</v>
      </c>
      <c r="AX143" s="0" t="n">
        <f aca="false">F143*(MAX(G143,H143))</f>
        <v>0.619999895912711</v>
      </c>
      <c r="AY143" s="0" t="n">
        <f aca="false">MAX(F143*G143,F143*H143)</f>
        <v>0.619999895912711</v>
      </c>
      <c r="AZ143" s="0" t="n">
        <f aca="false">IF(ABS(AX143-AY143)&lt;0.0000001,1,0)</f>
        <v>1</v>
      </c>
      <c r="BA143" s="0" t="n">
        <f aca="false">F143*(MIN(G143,H143))</f>
        <v>0.102125818507646</v>
      </c>
      <c r="BB143" s="0" t="n">
        <f aca="false">MIN(F143*G143,F143*H143)</f>
        <v>0.102125818507646</v>
      </c>
      <c r="BC143" s="0" t="n">
        <f aca="false">IF(ABS(BA143-BB143)&lt;0.0000001,1,0)</f>
        <v>1</v>
      </c>
      <c r="BO143" s="0" t="n">
        <f aca="false">1-MAX(F143,G143)</f>
        <v>0.38</v>
      </c>
      <c r="BP143" s="0" t="n">
        <f aca="false">MIN(1-F143,1-G143)</f>
        <v>0.38</v>
      </c>
      <c r="BQ143" s="0" t="n">
        <f aca="false">IF(ABS(BO143-BP143)&lt;0.0000001,1,0)</f>
        <v>1</v>
      </c>
      <c r="BR143" s="0" t="n">
        <f aca="false">1-MIN(F143,G143)</f>
        <v>0.835280937890893</v>
      </c>
      <c r="BS143" s="0" t="n">
        <f aca="false">MAX(1-F143,1-G143)</f>
        <v>0.835280937890893</v>
      </c>
      <c r="BT143" s="0" t="n">
        <f aca="false">IF(ABS(BR143-BS143)&lt;0.0000001,1,0)</f>
        <v>1</v>
      </c>
      <c r="BU143" s="0" t="n">
        <f aca="false">1-F143*G143</f>
        <v>0.897874181492354</v>
      </c>
      <c r="BV143" s="0" t="n">
        <f aca="false">(1-F143)+(1-G143)-(1-F143)*(1-G143)</f>
        <v>0.897874181492353</v>
      </c>
      <c r="BW143" s="0" t="n">
        <f aca="false">IF(ABS(BU143-BV143)&lt;0.0000001,1,0)</f>
        <v>1</v>
      </c>
      <c r="BX143" s="0" t="n">
        <f aca="false">1-(F143+G143-F143*G143)</f>
        <v>0.317406756398539</v>
      </c>
      <c r="BY143" s="0" t="n">
        <f aca="false">(1-F143)*(1-G143)</f>
        <v>0.317406756398539</v>
      </c>
      <c r="BZ143" s="0" t="n">
        <f aca="false">IF(ABS(BX143-BY143)&lt;0.0000001,1,0)</f>
        <v>1</v>
      </c>
    </row>
    <row r="144" customFormat="false" ht="14.25" hidden="false" customHeight="false" outlineLevel="0" collapsed="false">
      <c r="A144" s="16" t="n">
        <v>14.1</v>
      </c>
      <c r="F144" s="4" t="n">
        <f aca="false">IF(AND((A143&gt;=$D$4),(A143&lt;=$D$5)),1,IF(AND((A143&gt;$D$3),(A143&lt;$D$4)),((A143-$D$3)/($D$4-$D$3)),IF(AND((A143&gt;$D$5),(A143&lt;$D$6)),((A143-$D$6)/($D$5-$D$6)),0)))</f>
        <v>0.6</v>
      </c>
      <c r="G144" s="4" t="n">
        <f aca="false">1/(1+ABS((A143-$D$22)/$D$20)^(2*$D$21))</f>
        <v>0.143668573157284</v>
      </c>
      <c r="H144" s="4" t="n">
        <f aca="false">1/(1+EXP(-$D$35*(A143-$D$36)))</f>
        <v>0.999999887464838</v>
      </c>
      <c r="J144" s="12" t="n">
        <f aca="false">MIN(F144,MAX(G144,H144))</f>
        <v>0.6</v>
      </c>
      <c r="K144" s="12" t="n">
        <f aca="false">MAX(MIN(F144,G144),MIN(F144,H144))</f>
        <v>0.6</v>
      </c>
      <c r="L144" s="12" t="n">
        <f aca="false">IF(ABS(J144-K144)&lt;0.0000001,1,0)</f>
        <v>1</v>
      </c>
      <c r="M144" s="4" t="n">
        <f aca="false">MAX(F144,MIN(G144,H144))</f>
        <v>0.6</v>
      </c>
      <c r="N144" s="4" t="n">
        <f aca="false">MIN(MAX(F144,G144),MAX(F144,H144))</f>
        <v>0.6</v>
      </c>
      <c r="O144" s="4" t="n">
        <f aca="false">IF(ABS(M144-N144)&lt;0.0000001,1,0)</f>
        <v>1</v>
      </c>
      <c r="AA144" s="12" t="n">
        <f aca="false">F144+(G144*H144)-F144*(G144*H144)</f>
        <v>0.657467422795807</v>
      </c>
      <c r="AB144" s="12" t="n">
        <f aca="false">(F144+G144-F144*G144)*(F144+H144-F144*H144)</f>
        <v>0.657467399667632</v>
      </c>
      <c r="AC144" s="12" t="n">
        <f aca="false">IF(ABS(AA144-AB144)&lt;0.0000001,1,0)</f>
        <v>1</v>
      </c>
      <c r="AD144" s="12" t="n">
        <f aca="false">F144*(G144+H144-G144*H144)</f>
        <v>0.599999942179562</v>
      </c>
      <c r="AE144" s="12" t="n">
        <f aca="false">(F144*G144) + (F144*H144) - (F144*G144)*(F144*H144)</f>
        <v>0.634480395857047</v>
      </c>
      <c r="AF144" s="12" t="n">
        <f aca="false">IF(ABS(AD144-AE144)&lt;0.0000001,1,0)</f>
        <v>0</v>
      </c>
      <c r="AR144" s="0" t="n">
        <f aca="false">F144+(MAX(G144,H144))-F144*(MAX(G144,H144))</f>
        <v>0.999999954985935</v>
      </c>
      <c r="AS144" s="0" t="n">
        <f aca="false">MAX((F144+G144-F144*G144),(F144+H144-F144*H144))</f>
        <v>0.999999954985935</v>
      </c>
      <c r="AT144" s="0" t="n">
        <f aca="false">IF(ABS(AR144-AS144)&lt;0.0000001,1,0)</f>
        <v>1</v>
      </c>
      <c r="AU144" s="0" t="n">
        <f aca="false">F144+(MIN(G144,H144))-F144*(MIN(G144,H144))</f>
        <v>0.657467429262914</v>
      </c>
      <c r="AV144" s="0" t="n">
        <f aca="false">MIN((F144+G144-F144*G144),(F144+H144-F144*H144))</f>
        <v>0.657467429262914</v>
      </c>
      <c r="AW144" s="0" t="n">
        <f aca="false">IF(ABS(AU144-AV144)&lt;0.0000001,1,0)</f>
        <v>1</v>
      </c>
      <c r="AX144" s="0" t="n">
        <f aca="false">F144*(MAX(G144,H144))</f>
        <v>0.599999932478903</v>
      </c>
      <c r="AY144" s="0" t="n">
        <f aca="false">MAX(F144*G144,F144*H144)</f>
        <v>0.599999932478903</v>
      </c>
      <c r="AZ144" s="0" t="n">
        <f aca="false">IF(ABS(AX144-AY144)&lt;0.0000001,1,0)</f>
        <v>1</v>
      </c>
      <c r="BA144" s="0" t="n">
        <f aca="false">F144*(MIN(G144,H144))</f>
        <v>0.0862011438943706</v>
      </c>
      <c r="BB144" s="0" t="n">
        <f aca="false">MIN(F144*G144,F144*H144)</f>
        <v>0.0862011438943706</v>
      </c>
      <c r="BC144" s="0" t="n">
        <f aca="false">IF(ABS(BA144-BB144)&lt;0.0000001,1,0)</f>
        <v>1</v>
      </c>
      <c r="BO144" s="0" t="n">
        <f aca="false">1-MAX(F144,G144)</f>
        <v>0.4</v>
      </c>
      <c r="BP144" s="0" t="n">
        <f aca="false">MIN(1-F144,1-G144)</f>
        <v>0.4</v>
      </c>
      <c r="BQ144" s="0" t="n">
        <f aca="false">IF(ABS(BO144-BP144)&lt;0.0000001,1,0)</f>
        <v>1</v>
      </c>
      <c r="BR144" s="0" t="n">
        <f aca="false">1-MIN(F144,G144)</f>
        <v>0.856331426842716</v>
      </c>
      <c r="BS144" s="0" t="n">
        <f aca="false">MAX(1-F144,1-G144)</f>
        <v>0.856331426842716</v>
      </c>
      <c r="BT144" s="0" t="n">
        <f aca="false">IF(ABS(BR144-BS144)&lt;0.0000001,1,0)</f>
        <v>1</v>
      </c>
      <c r="BU144" s="0" t="n">
        <f aca="false">1-F144*G144</f>
        <v>0.913798856105629</v>
      </c>
      <c r="BV144" s="0" t="n">
        <f aca="false">(1-F144)+(1-G144)-(1-F144)*(1-G144)</f>
        <v>0.913798856105629</v>
      </c>
      <c r="BW144" s="0" t="n">
        <f aca="false">IF(ABS(BU144-BV144)&lt;0.0000001,1,0)</f>
        <v>1</v>
      </c>
      <c r="BX144" s="0" t="n">
        <f aca="false">1-(F144+G144-F144*G144)</f>
        <v>0.342532570737086</v>
      </c>
      <c r="BY144" s="0" t="n">
        <f aca="false">(1-F144)*(1-G144)</f>
        <v>0.342532570737086</v>
      </c>
      <c r="BZ144" s="0" t="n">
        <f aca="false">IF(ABS(BX144-BY144)&lt;0.0000001,1,0)</f>
        <v>1</v>
      </c>
    </row>
    <row r="145" customFormat="false" ht="14.25" hidden="false" customHeight="false" outlineLevel="0" collapsed="false">
      <c r="A145" s="16" t="n">
        <v>14.2</v>
      </c>
      <c r="F145" s="4" t="n">
        <f aca="false">IF(AND((A144&gt;=$D$4),(A144&lt;=$D$5)),1,IF(AND((A144&gt;$D$3),(A144&lt;$D$4)),((A144-$D$3)/($D$4-$D$3)),IF(AND((A144&gt;$D$5),(A144&lt;$D$6)),((A144-$D$6)/($D$5-$D$6)),0)))</f>
        <v>0.58</v>
      </c>
      <c r="G145" s="4" t="n">
        <f aca="false">1/(1+ABS((A144-$D$22)/$D$20)^(2*$D$21))</f>
        <v>0.125256241072582</v>
      </c>
      <c r="H145" s="4" t="n">
        <f aca="false">1/(1+EXP(-$D$35*(A144-$D$36)))</f>
        <v>0.999999924565422</v>
      </c>
      <c r="J145" s="12" t="n">
        <f aca="false">MIN(F145,MAX(G145,H145))</f>
        <v>0.58</v>
      </c>
      <c r="K145" s="12" t="n">
        <f aca="false">MAX(MIN(F145,G145),MIN(F145,H145))</f>
        <v>0.58</v>
      </c>
      <c r="L145" s="12" t="n">
        <f aca="false">IF(ABS(J145-K145)&lt;0.0000001,1,0)</f>
        <v>1</v>
      </c>
      <c r="M145" s="4" t="n">
        <f aca="false">MAX(F145,MIN(G145,H145))</f>
        <v>0.58</v>
      </c>
      <c r="N145" s="4" t="n">
        <f aca="false">MIN(MAX(F145,G145),MAX(F145,H145))</f>
        <v>0.58</v>
      </c>
      <c r="O145" s="4" t="n">
        <f aca="false">IF(ABS(M145-N145)&lt;0.0000001,1,0)</f>
        <v>1</v>
      </c>
      <c r="AA145" s="12" t="n">
        <f aca="false">F145+(G145*H145)-F145*(G145*H145)</f>
        <v>0.632607617282051</v>
      </c>
      <c r="AB145" s="12" t="n">
        <f aca="false">(F145+G145-F145*G145)*(F145+H145-F145*H145)</f>
        <v>0.632607601207879</v>
      </c>
      <c r="AC145" s="12" t="n">
        <f aca="false">IF(ABS(AA145-AB145)&lt;0.0000001,1,0)</f>
        <v>1</v>
      </c>
      <c r="AD145" s="12" t="n">
        <f aca="false">F145*(G145+H145-G145*H145)</f>
        <v>0.579999961728163</v>
      </c>
      <c r="AE145" s="12" t="n">
        <f aca="false">(F145*G145) + (F145*H145) - (F145*G145)*(F145*H145)</f>
        <v>0.610512379751752</v>
      </c>
      <c r="AF145" s="12" t="n">
        <f aca="false">IF(ABS(AD145-AE145)&lt;0.0000001,1,0)</f>
        <v>0</v>
      </c>
      <c r="AR145" s="0" t="n">
        <f aca="false">F145+(MAX(G145,H145))-F145*(MAX(G145,H145))</f>
        <v>0.999999968317477</v>
      </c>
      <c r="AS145" s="0" t="n">
        <f aca="false">MAX((F145+G145-F145*G145),(F145+H145-F145*H145))</f>
        <v>0.999999968317477</v>
      </c>
      <c r="AT145" s="0" t="n">
        <f aca="false">IF(ABS(AR145-AS145)&lt;0.0000001,1,0)</f>
        <v>1</v>
      </c>
      <c r="AU145" s="0" t="n">
        <f aca="false">F145+(MIN(G145,H145))-F145*(MIN(G145,H145))</f>
        <v>0.632607621250485</v>
      </c>
      <c r="AV145" s="0" t="n">
        <f aca="false">MIN((F145+G145-F145*G145),(F145+H145-F145*H145))</f>
        <v>0.632607621250485</v>
      </c>
      <c r="AW145" s="0" t="n">
        <f aca="false">IF(ABS(AU145-AV145)&lt;0.0000001,1,0)</f>
        <v>1</v>
      </c>
      <c r="AX145" s="0" t="n">
        <f aca="false">F145*(MAX(G145,H145))</f>
        <v>0.579999956247945</v>
      </c>
      <c r="AY145" s="0" t="n">
        <f aca="false">MAX(F145*G145,F145*H145)</f>
        <v>0.579999956247945</v>
      </c>
      <c r="AZ145" s="0" t="n">
        <f aca="false">IF(ABS(AX145-AY145)&lt;0.0000001,1,0)</f>
        <v>1</v>
      </c>
      <c r="BA145" s="0" t="n">
        <f aca="false">F145*(MIN(G145,H145))</f>
        <v>0.0726486198220977</v>
      </c>
      <c r="BB145" s="0" t="n">
        <f aca="false">MIN(F145*G145,F145*H145)</f>
        <v>0.0726486198220977</v>
      </c>
      <c r="BC145" s="0" t="n">
        <f aca="false">IF(ABS(BA145-BB145)&lt;0.0000001,1,0)</f>
        <v>1</v>
      </c>
      <c r="BO145" s="0" t="n">
        <f aca="false">1-MAX(F145,G145)</f>
        <v>0.42</v>
      </c>
      <c r="BP145" s="0" t="n">
        <f aca="false">MIN(1-F145,1-G145)</f>
        <v>0.42</v>
      </c>
      <c r="BQ145" s="0" t="n">
        <f aca="false">IF(ABS(BO145-BP145)&lt;0.0000001,1,0)</f>
        <v>1</v>
      </c>
      <c r="BR145" s="0" t="n">
        <f aca="false">1-MIN(F145,G145)</f>
        <v>0.874743758927418</v>
      </c>
      <c r="BS145" s="0" t="n">
        <f aca="false">MAX(1-F145,1-G145)</f>
        <v>0.874743758927418</v>
      </c>
      <c r="BT145" s="0" t="n">
        <f aca="false">IF(ABS(BR145-BS145)&lt;0.0000001,1,0)</f>
        <v>1</v>
      </c>
      <c r="BU145" s="0" t="n">
        <f aca="false">1-F145*G145</f>
        <v>0.927351380177902</v>
      </c>
      <c r="BV145" s="0" t="n">
        <f aca="false">(1-F145)+(1-G145)-(1-F145)*(1-G145)</f>
        <v>0.927351380177902</v>
      </c>
      <c r="BW145" s="0" t="n">
        <f aca="false">IF(ABS(BU145-BV145)&lt;0.0000001,1,0)</f>
        <v>1</v>
      </c>
      <c r="BX145" s="0" t="n">
        <f aca="false">1-(F145+G145-F145*G145)</f>
        <v>0.367392378749515</v>
      </c>
      <c r="BY145" s="0" t="n">
        <f aca="false">(1-F145)*(1-G145)</f>
        <v>0.367392378749515</v>
      </c>
      <c r="BZ145" s="0" t="n">
        <f aca="false">IF(ABS(BX145-BY145)&lt;0.0000001,1,0)</f>
        <v>1</v>
      </c>
    </row>
    <row r="146" customFormat="false" ht="14.25" hidden="false" customHeight="false" outlineLevel="0" collapsed="false">
      <c r="A146" s="16" t="n">
        <v>14.3</v>
      </c>
      <c r="F146" s="4" t="n">
        <f aca="false">IF(AND((A145&gt;=$D$4),(A145&lt;=$D$5)),1,IF(AND((A145&gt;$D$3),(A145&lt;$D$4)),((A145-$D$3)/($D$4-$D$3)),IF(AND((A145&gt;$D$5),(A145&lt;$D$6)),((A145-$D$6)/($D$5-$D$6)),0)))</f>
        <v>0.56</v>
      </c>
      <c r="G146" s="4" t="n">
        <f aca="false">1/(1+ABS((A145-$D$22)/$D$20)^(2*$D$21))</f>
        <v>0.109202408204453</v>
      </c>
      <c r="H146" s="4" t="n">
        <f aca="false">1/(1+EXP(-$D$35*(A145-$D$36)))</f>
        <v>0.999999949434689</v>
      </c>
      <c r="J146" s="12" t="n">
        <f aca="false">MIN(F146,MAX(G146,H146))</f>
        <v>0.56</v>
      </c>
      <c r="K146" s="12" t="n">
        <f aca="false">MAX(MIN(F146,G146),MIN(F146,H146))</f>
        <v>0.56</v>
      </c>
      <c r="L146" s="12" t="n">
        <f aca="false">IF(ABS(J146-K146)&lt;0.0000001,1,0)</f>
        <v>1</v>
      </c>
      <c r="M146" s="4" t="n">
        <f aca="false">MAX(F146,MIN(G146,H146))</f>
        <v>0.56</v>
      </c>
      <c r="N146" s="4" t="n">
        <f aca="false">MIN(MAX(F146,G146),MAX(F146,H146))</f>
        <v>0.56</v>
      </c>
      <c r="O146" s="4" t="n">
        <f aca="false">IF(ABS(M146-N146)&lt;0.0000001,1,0)</f>
        <v>1</v>
      </c>
      <c r="AA146" s="12" t="n">
        <f aca="false">F146+(G146*H146)-F146*(G146*H146)</f>
        <v>0.608049057180344</v>
      </c>
      <c r="AB146" s="12" t="n">
        <f aca="false">(F146+G146-F146*G146)*(F146+H146-F146*H146)</f>
        <v>0.608049046081636</v>
      </c>
      <c r="AC146" s="12" t="n">
        <f aca="false">IF(ABS(AA146-AB146)&lt;0.0000001,1,0)</f>
        <v>1</v>
      </c>
      <c r="AD146" s="12" t="n">
        <f aca="false">F146*(G146+H146-G146*H146)</f>
        <v>0.559999974775664</v>
      </c>
      <c r="AE146" s="12" t="n">
        <f aca="false">(F146*G146) + (F146*H146) - (F146*G146)*(F146*H146)</f>
        <v>0.586907446796657</v>
      </c>
      <c r="AF146" s="12" t="n">
        <f aca="false">IF(ABS(AD146-AE146)&lt;0.0000001,1,0)</f>
        <v>0</v>
      </c>
      <c r="AR146" s="0" t="n">
        <f aca="false">F146+(MAX(G146,H146))-F146*(MAX(G146,H146))</f>
        <v>0.999999977751263</v>
      </c>
      <c r="AS146" s="0" t="n">
        <f aca="false">MAX((F146+G146-F146*G146),(F146+H146-F146*H146))</f>
        <v>0.999999977751263</v>
      </c>
      <c r="AT146" s="0" t="n">
        <f aca="false">IF(ABS(AR146-AS146)&lt;0.0000001,1,0)</f>
        <v>1</v>
      </c>
      <c r="AU146" s="0" t="n">
        <f aca="false">F146+(MIN(G146,H146))-F146*(MIN(G146,H146))</f>
        <v>0.60804905960996</v>
      </c>
      <c r="AV146" s="0" t="n">
        <f aca="false">MIN((F146+G146-F146*G146),(F146+H146-F146*H146))</f>
        <v>0.60804905960996</v>
      </c>
      <c r="AW146" s="0" t="n">
        <f aca="false">IF(ABS(AU146-AV146)&lt;0.0000001,1,0)</f>
        <v>1</v>
      </c>
      <c r="AX146" s="0" t="n">
        <f aca="false">F146*(MAX(G146,H146))</f>
        <v>0.559999971683426</v>
      </c>
      <c r="AY146" s="0" t="n">
        <f aca="false">MAX(F146*G146,F146*H146)</f>
        <v>0.559999971683426</v>
      </c>
      <c r="AZ146" s="0" t="n">
        <f aca="false">IF(ABS(AX146-AY146)&lt;0.0000001,1,0)</f>
        <v>1</v>
      </c>
      <c r="BA146" s="0" t="n">
        <f aca="false">F146*(MIN(G146,H146))</f>
        <v>0.0611533485944937</v>
      </c>
      <c r="BB146" s="0" t="n">
        <f aca="false">MIN(F146*G146,F146*H146)</f>
        <v>0.0611533485944937</v>
      </c>
      <c r="BC146" s="0" t="n">
        <f aca="false">IF(ABS(BA146-BB146)&lt;0.0000001,1,0)</f>
        <v>1</v>
      </c>
      <c r="BO146" s="0" t="n">
        <f aca="false">1-MAX(F146,G146)</f>
        <v>0.44</v>
      </c>
      <c r="BP146" s="0" t="n">
        <f aca="false">MIN(1-F146,1-G146)</f>
        <v>0.44</v>
      </c>
      <c r="BQ146" s="0" t="n">
        <f aca="false">IF(ABS(BO146-BP146)&lt;0.0000001,1,0)</f>
        <v>1</v>
      </c>
      <c r="BR146" s="0" t="n">
        <f aca="false">1-MIN(F146,G146)</f>
        <v>0.890797591795547</v>
      </c>
      <c r="BS146" s="0" t="n">
        <f aca="false">MAX(1-F146,1-G146)</f>
        <v>0.890797591795547</v>
      </c>
      <c r="BT146" s="0" t="n">
        <f aca="false">IF(ABS(BR146-BS146)&lt;0.0000001,1,0)</f>
        <v>1</v>
      </c>
      <c r="BU146" s="0" t="n">
        <f aca="false">1-F146*G146</f>
        <v>0.938846651405506</v>
      </c>
      <c r="BV146" s="0" t="n">
        <f aca="false">(1-F146)+(1-G146)-(1-F146)*(1-G146)</f>
        <v>0.938846651405506</v>
      </c>
      <c r="BW146" s="0" t="n">
        <f aca="false">IF(ABS(BU146-BV146)&lt;0.0000001,1,0)</f>
        <v>1</v>
      </c>
      <c r="BX146" s="0" t="n">
        <f aca="false">1-(F146+G146-F146*G146)</f>
        <v>0.391950940390041</v>
      </c>
      <c r="BY146" s="0" t="n">
        <f aca="false">(1-F146)*(1-G146)</f>
        <v>0.391950940390041</v>
      </c>
      <c r="BZ146" s="0" t="n">
        <f aca="false">IF(ABS(BX146-BY146)&lt;0.0000001,1,0)</f>
        <v>1</v>
      </c>
    </row>
    <row r="147" customFormat="false" ht="14.25" hidden="false" customHeight="false" outlineLevel="0" collapsed="false">
      <c r="A147" s="16" t="n">
        <v>14.4</v>
      </c>
      <c r="F147" s="4" t="n">
        <f aca="false">IF(AND((A146&gt;=$D$4),(A146&lt;=$D$5)),1,IF(AND((A146&gt;$D$3),(A146&lt;$D$4)),((A146-$D$3)/($D$4-$D$3)),IF(AND((A146&gt;$D$5),(A146&lt;$D$6)),((A146-$D$6)/($D$5-$D$6)),0)))</f>
        <v>0.54</v>
      </c>
      <c r="G147" s="4" t="n">
        <f aca="false">1/(1+ABS((A146-$D$22)/$D$20)^(2*$D$21))</f>
        <v>0.0952374165051989</v>
      </c>
      <c r="H147" s="4" t="n">
        <f aca="false">1/(1+EXP(-$D$35*(A146-$D$36)))</f>
        <v>0.999999966105058</v>
      </c>
      <c r="J147" s="12" t="n">
        <f aca="false">MIN(F147,MAX(G147,H147))</f>
        <v>0.54</v>
      </c>
      <c r="K147" s="12" t="n">
        <f aca="false">MAX(MIN(F147,G147),MIN(F147,H147))</f>
        <v>0.54</v>
      </c>
      <c r="L147" s="12" t="n">
        <f aca="false">IF(ABS(J147-K147)&lt;0.0000001,1,0)</f>
        <v>1</v>
      </c>
      <c r="M147" s="4" t="n">
        <f aca="false">MAX(F147,MIN(G147,H147))</f>
        <v>0.54</v>
      </c>
      <c r="N147" s="4" t="n">
        <f aca="false">MIN(MAX(F147,G147),MAX(F147,H147))</f>
        <v>0.54</v>
      </c>
      <c r="O147" s="4" t="n">
        <f aca="false">IF(ABS(M147-N147)&lt;0.0000001,1,0)</f>
        <v>1</v>
      </c>
      <c r="AA147" s="12" t="n">
        <f aca="false">F147+(G147*H147)-F147*(G147*H147)</f>
        <v>0.583809210107481</v>
      </c>
      <c r="AB147" s="12" t="n">
        <f aca="false">(F147+G147-F147*G147)*(F147+H147-F147*H147)</f>
        <v>0.583809202489829</v>
      </c>
      <c r="AC147" s="12" t="n">
        <f aca="false">IF(ABS(AA147-AB147)&lt;0.0000001,1,0)</f>
        <v>1</v>
      </c>
      <c r="AD147" s="12" t="n">
        <f aca="false">F147*(G147+H147-G147*H147)</f>
        <v>0.539999983439887</v>
      </c>
      <c r="AE147" s="12" t="n">
        <f aca="false">(F147*G147) + (F147*H147) - (F147*G147)*(F147*H147)</f>
        <v>0.563656956897927</v>
      </c>
      <c r="AF147" s="12" t="n">
        <f aca="false">IF(ABS(AD147-AE147)&lt;0.0000001,1,0)</f>
        <v>0</v>
      </c>
      <c r="AR147" s="0" t="n">
        <f aca="false">F147+(MAX(G147,H147))-F147*(MAX(G147,H147))</f>
        <v>0.999999984408327</v>
      </c>
      <c r="AS147" s="0" t="n">
        <f aca="false">MAX((F147+G147-F147*G147),(F147+H147-F147*H147))</f>
        <v>0.999999984408327</v>
      </c>
      <c r="AT147" s="0" t="n">
        <f aca="false">IF(ABS(AR147-AS147)&lt;0.0000001,1,0)</f>
        <v>1</v>
      </c>
      <c r="AU147" s="0" t="n">
        <f aca="false">F147+(MIN(G147,H147))-F147*(MIN(G147,H147))</f>
        <v>0.583809211592391</v>
      </c>
      <c r="AV147" s="0" t="n">
        <f aca="false">MIN((F147+G147-F147*G147),(F147+H147-F147*H147))</f>
        <v>0.583809211592391</v>
      </c>
      <c r="AW147" s="0" t="n">
        <f aca="false">IF(ABS(AU147-AV147)&lt;0.0000001,1,0)</f>
        <v>1</v>
      </c>
      <c r="AX147" s="0" t="n">
        <f aca="false">F147*(MAX(G147,H147))</f>
        <v>0.539999981696731</v>
      </c>
      <c r="AY147" s="0" t="n">
        <f aca="false">MAX(F147*G147,F147*H147)</f>
        <v>0.539999981696731</v>
      </c>
      <c r="AZ147" s="0" t="n">
        <f aca="false">IF(ABS(AX147-AY147)&lt;0.0000001,1,0)</f>
        <v>1</v>
      </c>
      <c r="BA147" s="0" t="n">
        <f aca="false">F147*(MIN(G147,H147))</f>
        <v>0.0514282049128074</v>
      </c>
      <c r="BB147" s="0" t="n">
        <f aca="false">MIN(F147*G147,F147*H147)</f>
        <v>0.0514282049128074</v>
      </c>
      <c r="BC147" s="0" t="n">
        <f aca="false">IF(ABS(BA147-BB147)&lt;0.0000001,1,0)</f>
        <v>1</v>
      </c>
      <c r="BO147" s="0" t="n">
        <f aca="false">1-MAX(F147,G147)</f>
        <v>0.46</v>
      </c>
      <c r="BP147" s="0" t="n">
        <f aca="false">MIN(1-F147,1-G147)</f>
        <v>0.46</v>
      </c>
      <c r="BQ147" s="0" t="n">
        <f aca="false">IF(ABS(BO147-BP147)&lt;0.0000001,1,0)</f>
        <v>1</v>
      </c>
      <c r="BR147" s="0" t="n">
        <f aca="false">1-MIN(F147,G147)</f>
        <v>0.904762583494801</v>
      </c>
      <c r="BS147" s="0" t="n">
        <f aca="false">MAX(1-F147,1-G147)</f>
        <v>0.904762583494801</v>
      </c>
      <c r="BT147" s="0" t="n">
        <f aca="false">IF(ABS(BR147-BS147)&lt;0.0000001,1,0)</f>
        <v>1</v>
      </c>
      <c r="BU147" s="0" t="n">
        <f aca="false">1-F147*G147</f>
        <v>0.948571795087193</v>
      </c>
      <c r="BV147" s="0" t="n">
        <f aca="false">(1-F147)+(1-G147)-(1-F147)*(1-G147)</f>
        <v>0.948571795087193</v>
      </c>
      <c r="BW147" s="0" t="n">
        <f aca="false">IF(ABS(BU147-BV147)&lt;0.0000001,1,0)</f>
        <v>1</v>
      </c>
      <c r="BX147" s="0" t="n">
        <f aca="false">1-(F147+G147-F147*G147)</f>
        <v>0.416190788407609</v>
      </c>
      <c r="BY147" s="0" t="n">
        <f aca="false">(1-F147)*(1-G147)</f>
        <v>0.416190788407609</v>
      </c>
      <c r="BZ147" s="0" t="n">
        <f aca="false">IF(ABS(BX147-BY147)&lt;0.0000001,1,0)</f>
        <v>1</v>
      </c>
    </row>
    <row r="148" customFormat="false" ht="14.25" hidden="false" customHeight="false" outlineLevel="0" collapsed="false">
      <c r="A148" s="16" t="n">
        <v>14.5</v>
      </c>
      <c r="F148" s="4" t="n">
        <f aca="false">IF(AND((A147&gt;=$D$4),(A147&lt;=$D$5)),1,IF(AND((A147&gt;$D$3),(A147&lt;$D$4)),((A147-$D$3)/($D$4-$D$3)),IF(AND((A147&gt;$D$5),(A147&lt;$D$6)),((A147-$D$6)/($D$5-$D$6)),0)))</f>
        <v>0.52</v>
      </c>
      <c r="G148" s="4" t="n">
        <f aca="false">1/(1+ABS((A147-$D$22)/$D$20)^(2*$D$21))</f>
        <v>0.0831089131661212</v>
      </c>
      <c r="H148" s="4" t="n">
        <f aca="false">1/(1+EXP(-$D$35*(A147-$D$36)))</f>
        <v>0.999999977279541</v>
      </c>
      <c r="J148" s="12" t="n">
        <f aca="false">MIN(F148,MAX(G148,H148))</f>
        <v>0.52</v>
      </c>
      <c r="K148" s="12" t="n">
        <f aca="false">MAX(MIN(F148,G148),MIN(F148,H148))</f>
        <v>0.52</v>
      </c>
      <c r="L148" s="12" t="n">
        <f aca="false">IF(ABS(J148-K148)&lt;0.0000001,1,0)</f>
        <v>1</v>
      </c>
      <c r="M148" s="4" t="n">
        <f aca="false">MAX(F148,MIN(G148,H148))</f>
        <v>0.52</v>
      </c>
      <c r="N148" s="4" t="n">
        <f aca="false">MIN(MAX(F148,G148),MAX(F148,H148))</f>
        <v>0.52</v>
      </c>
      <c r="O148" s="4" t="n">
        <f aca="false">IF(ABS(M148-N148)&lt;0.0000001,1,0)</f>
        <v>1</v>
      </c>
      <c r="AA148" s="12" t="n">
        <f aca="false">F148+(G148*H148)-F148*(G148*H148)</f>
        <v>0.559892277413367</v>
      </c>
      <c r="AB148" s="12" t="n">
        <f aca="false">(F148+G148-F148*G148)*(F148+H148-F148*H148)</f>
        <v>0.559892272213654</v>
      </c>
      <c r="AC148" s="12" t="n">
        <f aca="false">IF(ABS(AA148-AB148)&lt;0.0000001,1,0)</f>
        <v>1</v>
      </c>
      <c r="AD148" s="12" t="n">
        <f aca="false">F148*(G148+H148-G148*H148)</f>
        <v>0.519999989167263</v>
      </c>
      <c r="AE148" s="12" t="n">
        <f aca="false">(F148*G148) + (F148*H148) - (F148*G148)*(F148*H148)</f>
        <v>0.540743973422214</v>
      </c>
      <c r="AF148" s="12" t="n">
        <f aca="false">IF(ABS(AD148-AE148)&lt;0.0000001,1,0)</f>
        <v>0</v>
      </c>
      <c r="AR148" s="0" t="n">
        <f aca="false">F148+(MAX(G148,H148))-F148*(MAX(G148,H148))</f>
        <v>0.99999998909418</v>
      </c>
      <c r="AS148" s="0" t="n">
        <f aca="false">MAX((F148+G148-F148*G148),(F148+H148-F148*H148))</f>
        <v>0.99999998909418</v>
      </c>
      <c r="AT148" s="0" t="n">
        <f aca="false">IF(ABS(AR148-AS148)&lt;0.0000001,1,0)</f>
        <v>1</v>
      </c>
      <c r="AU148" s="0" t="n">
        <f aca="false">F148+(MIN(G148,H148))-F148*(MIN(G148,H148))</f>
        <v>0.559892278319738</v>
      </c>
      <c r="AV148" s="0" t="n">
        <f aca="false">MIN((F148+G148-F148*G148),(F148+H148-F148*H148))</f>
        <v>0.559892278319738</v>
      </c>
      <c r="AW148" s="0" t="n">
        <f aca="false">IF(ABS(AU148-AV148)&lt;0.0000001,1,0)</f>
        <v>1</v>
      </c>
      <c r="AX148" s="0" t="n">
        <f aca="false">F148*(MAX(G148,H148))</f>
        <v>0.519999988185361</v>
      </c>
      <c r="AY148" s="0" t="n">
        <f aca="false">MAX(F148*G148,F148*H148)</f>
        <v>0.519999988185361</v>
      </c>
      <c r="AZ148" s="0" t="n">
        <f aca="false">IF(ABS(AX148-AY148)&lt;0.0000001,1,0)</f>
        <v>1</v>
      </c>
      <c r="BA148" s="0" t="n">
        <f aca="false">F148*(MIN(G148,H148))</f>
        <v>0.043216634846383</v>
      </c>
      <c r="BB148" s="0" t="n">
        <f aca="false">MIN(F148*G148,F148*H148)</f>
        <v>0.043216634846383</v>
      </c>
      <c r="BC148" s="0" t="n">
        <f aca="false">IF(ABS(BA148-BB148)&lt;0.0000001,1,0)</f>
        <v>1</v>
      </c>
      <c r="BO148" s="0" t="n">
        <f aca="false">1-MAX(F148,G148)</f>
        <v>0.48</v>
      </c>
      <c r="BP148" s="0" t="n">
        <f aca="false">MIN(1-F148,1-G148)</f>
        <v>0.48</v>
      </c>
      <c r="BQ148" s="0" t="n">
        <f aca="false">IF(ABS(BO148-BP148)&lt;0.0000001,1,0)</f>
        <v>1</v>
      </c>
      <c r="BR148" s="0" t="n">
        <f aca="false">1-MIN(F148,G148)</f>
        <v>0.916891086833879</v>
      </c>
      <c r="BS148" s="0" t="n">
        <f aca="false">MAX(1-F148,1-G148)</f>
        <v>0.916891086833879</v>
      </c>
      <c r="BT148" s="0" t="n">
        <f aca="false">IF(ABS(BR148-BS148)&lt;0.0000001,1,0)</f>
        <v>1</v>
      </c>
      <c r="BU148" s="0" t="n">
        <f aca="false">1-F148*G148</f>
        <v>0.956783365153617</v>
      </c>
      <c r="BV148" s="0" t="n">
        <f aca="false">(1-F148)+(1-G148)-(1-F148)*(1-G148)</f>
        <v>0.956783365153617</v>
      </c>
      <c r="BW148" s="0" t="n">
        <f aca="false">IF(ABS(BU148-BV148)&lt;0.0000001,1,0)</f>
        <v>1</v>
      </c>
      <c r="BX148" s="0" t="n">
        <f aca="false">1-(F148+G148-F148*G148)</f>
        <v>0.440107721680262</v>
      </c>
      <c r="BY148" s="0" t="n">
        <f aca="false">(1-F148)*(1-G148)</f>
        <v>0.440107721680262</v>
      </c>
      <c r="BZ148" s="0" t="n">
        <f aca="false">IF(ABS(BX148-BY148)&lt;0.0000001,1,0)</f>
        <v>1</v>
      </c>
    </row>
    <row r="149" customFormat="false" ht="14.25" hidden="false" customHeight="false" outlineLevel="0" collapsed="false">
      <c r="A149" s="16" t="n">
        <v>14.6</v>
      </c>
      <c r="F149" s="4" t="n">
        <f aca="false">IF(AND((A148&gt;=$D$4),(A148&lt;=$D$5)),1,IF(AND((A148&gt;$D$3),(A148&lt;$D$4)),((A148-$D$3)/($D$4-$D$3)),IF(AND((A148&gt;$D$5),(A148&lt;$D$6)),((A148-$D$6)/($D$5-$D$6)),0)))</f>
        <v>0.5</v>
      </c>
      <c r="G149" s="4" t="n">
        <f aca="false">1/(1+ABS((A148-$D$22)/$D$20)^(2*$D$21))</f>
        <v>0.0725858756713366</v>
      </c>
      <c r="H149" s="4" t="n">
        <f aca="false">1/(1+EXP(-$D$35*(A148-$D$36)))</f>
        <v>0.999999984770021</v>
      </c>
      <c r="J149" s="12" t="n">
        <f aca="false">MIN(F149,MAX(G149,H149))</f>
        <v>0.5</v>
      </c>
      <c r="K149" s="12" t="n">
        <f aca="false">MAX(MIN(F149,G149),MIN(F149,H149))</f>
        <v>0.5</v>
      </c>
      <c r="L149" s="12" t="n">
        <f aca="false">IF(ABS(J149-K149)&lt;0.0000001,1,0)</f>
        <v>1</v>
      </c>
      <c r="M149" s="4" t="n">
        <f aca="false">MAX(F149,MIN(G149,H149))</f>
        <v>0.5</v>
      </c>
      <c r="N149" s="4" t="n">
        <f aca="false">MIN(MAX(F149,G149),MAX(F149,H149))</f>
        <v>0.5</v>
      </c>
      <c r="O149" s="4" t="n">
        <f aca="false">IF(ABS(M149-N149)&lt;0.0000001,1,0)</f>
        <v>1</v>
      </c>
      <c r="AA149" s="12" t="n">
        <f aca="false">F149+(G149*H149)-F149*(G149*H149)</f>
        <v>0.536292937282928</v>
      </c>
      <c r="AB149" s="12" t="n">
        <f aca="false">(F149+G149-F149*G149)*(F149+H149-F149*H149)</f>
        <v>0.536292933751803</v>
      </c>
      <c r="AC149" s="12" t="n">
        <f aca="false">IF(ABS(AA149-AB149)&lt;0.0000001,1,0)</f>
        <v>1</v>
      </c>
      <c r="AD149" s="12" t="n">
        <f aca="false">F149*(G149+H149-G149*H149)</f>
        <v>0.499999992937751</v>
      </c>
      <c r="AE149" s="12" t="n">
        <f aca="false">(F149*G149) + (F149*H149) - (F149*G149)*(F149*H149)</f>
        <v>0.518146461579215</v>
      </c>
      <c r="AF149" s="12" t="n">
        <f aca="false">IF(ABS(AD149-AE149)&lt;0.0000001,1,0)</f>
        <v>0</v>
      </c>
      <c r="AR149" s="0" t="n">
        <f aca="false">F149+(MAX(G149,H149))-F149*(MAX(G149,H149))</f>
        <v>0.99999999238501</v>
      </c>
      <c r="AS149" s="0" t="n">
        <f aca="false">MAX((F149+G149-F149*G149),(F149+H149-F149*H149))</f>
        <v>0.99999999238501</v>
      </c>
      <c r="AT149" s="0" t="n">
        <f aca="false">IF(ABS(AR149-AS149)&lt;0.0000001,1,0)</f>
        <v>1</v>
      </c>
      <c r="AU149" s="0" t="n">
        <f aca="false">F149+(MIN(G149,H149))-F149*(MIN(G149,H149))</f>
        <v>0.536292937835668</v>
      </c>
      <c r="AV149" s="0" t="n">
        <f aca="false">MIN((F149+G149-F149*G149),(F149+H149-F149*H149))</f>
        <v>0.536292937835668</v>
      </c>
      <c r="AW149" s="0" t="n">
        <f aca="false">IF(ABS(AU149-AV149)&lt;0.0000001,1,0)</f>
        <v>1</v>
      </c>
      <c r="AX149" s="0" t="n">
        <f aca="false">F149*(MAX(G149,H149))</f>
        <v>0.49999999238501</v>
      </c>
      <c r="AY149" s="0" t="n">
        <f aca="false">MAX(F149*G149,F149*H149)</f>
        <v>0.49999999238501</v>
      </c>
      <c r="AZ149" s="0" t="n">
        <f aca="false">IF(ABS(AX149-AY149)&lt;0.0000001,1,0)</f>
        <v>1</v>
      </c>
      <c r="BA149" s="0" t="n">
        <f aca="false">F149*(MIN(G149,H149))</f>
        <v>0.0362929378356683</v>
      </c>
      <c r="BB149" s="0" t="n">
        <f aca="false">MIN(F149*G149,F149*H149)</f>
        <v>0.0362929378356683</v>
      </c>
      <c r="BC149" s="0" t="n">
        <f aca="false">IF(ABS(BA149-BB149)&lt;0.0000001,1,0)</f>
        <v>1</v>
      </c>
      <c r="BO149" s="0" t="n">
        <f aca="false">1-MAX(F149,G149)</f>
        <v>0.5</v>
      </c>
      <c r="BP149" s="0" t="n">
        <f aca="false">MIN(1-F149,1-G149)</f>
        <v>0.5</v>
      </c>
      <c r="BQ149" s="0" t="n">
        <f aca="false">IF(ABS(BO149-BP149)&lt;0.0000001,1,0)</f>
        <v>1</v>
      </c>
      <c r="BR149" s="0" t="n">
        <f aca="false">1-MIN(F149,G149)</f>
        <v>0.927414124328663</v>
      </c>
      <c r="BS149" s="0" t="n">
        <f aca="false">MAX(1-F149,1-G149)</f>
        <v>0.927414124328663</v>
      </c>
      <c r="BT149" s="0" t="n">
        <f aca="false">IF(ABS(BR149-BS149)&lt;0.0000001,1,0)</f>
        <v>1</v>
      </c>
      <c r="BU149" s="0" t="n">
        <f aca="false">1-F149*G149</f>
        <v>0.963707062164332</v>
      </c>
      <c r="BV149" s="0" t="n">
        <f aca="false">(1-F149)+(1-G149)-(1-F149)*(1-G149)</f>
        <v>0.963707062164332</v>
      </c>
      <c r="BW149" s="0" t="n">
        <f aca="false">IF(ABS(BU149-BV149)&lt;0.0000001,1,0)</f>
        <v>1</v>
      </c>
      <c r="BX149" s="0" t="n">
        <f aca="false">1-(F149+G149-F149*G149)</f>
        <v>0.463707062164332</v>
      </c>
      <c r="BY149" s="0" t="n">
        <f aca="false">(1-F149)*(1-G149)</f>
        <v>0.463707062164332</v>
      </c>
      <c r="BZ149" s="0" t="n">
        <f aca="false">IF(ABS(BX149-BY149)&lt;0.0000001,1,0)</f>
        <v>1</v>
      </c>
    </row>
    <row r="150" customFormat="false" ht="14.25" hidden="false" customHeight="false" outlineLevel="0" collapsed="false">
      <c r="A150" s="16" t="n">
        <v>14.7</v>
      </c>
      <c r="F150" s="4" t="n">
        <f aca="false">IF(AND((A149&gt;=$D$4),(A149&lt;=$D$5)),1,IF(AND((A149&gt;$D$3),(A149&lt;$D$4)),((A149-$D$3)/($D$4-$D$3)),IF(AND((A149&gt;$D$5),(A149&lt;$D$6)),((A149-$D$6)/($D$5-$D$6)),0)))</f>
        <v>0.48</v>
      </c>
      <c r="G150" s="4" t="n">
        <f aca="false">1/(1+ABS((A149-$D$22)/$D$20)^(2*$D$21))</f>
        <v>0.0634602706620143</v>
      </c>
      <c r="H150" s="4" t="n">
        <f aca="false">1/(1+EXP(-$D$35*(A149-$D$36)))</f>
        <v>0.999999989791039</v>
      </c>
      <c r="J150" s="12" t="n">
        <f aca="false">MIN(F150,MAX(G150,H150))</f>
        <v>0.48</v>
      </c>
      <c r="K150" s="12" t="n">
        <f aca="false">MAX(MIN(F150,G150),MIN(F150,H150))</f>
        <v>0.48</v>
      </c>
      <c r="L150" s="12" t="n">
        <f aca="false">IF(ABS(J150-K150)&lt;0.0000001,1,0)</f>
        <v>1</v>
      </c>
      <c r="M150" s="4" t="n">
        <f aca="false">MAX(F150,MIN(G150,H150))</f>
        <v>0.48</v>
      </c>
      <c r="N150" s="4" t="n">
        <f aca="false">MIN(MAX(F150,G150),MAX(F150,H150))</f>
        <v>0.48</v>
      </c>
      <c r="O150" s="4" t="n">
        <f aca="false">IF(ABS(M150-N150)&lt;0.0000001,1,0)</f>
        <v>1</v>
      </c>
      <c r="AA150" s="12" t="n">
        <f aca="false">F150+(G150*H150)-F150*(G150*H150)</f>
        <v>0.512999340407359</v>
      </c>
      <c r="AB150" s="12" t="n">
        <f aca="false">(F150+G150-F150*G150)*(F150+H150-F150*H150)</f>
        <v>0.512999338020909</v>
      </c>
      <c r="AC150" s="12" t="n">
        <f aca="false">IF(ABS(AA150-AB150)&lt;0.0000001,1,0)</f>
        <v>1</v>
      </c>
      <c r="AD150" s="12" t="n">
        <f aca="false">F150*(G150+H150-G150*H150)</f>
        <v>0.479999995410673</v>
      </c>
      <c r="AE150" s="12" t="n">
        <f aca="false">(F150*G150) + (F150*H150) - (F150*G150)*(F150*H150)</f>
        <v>0.495839678806206</v>
      </c>
      <c r="AF150" s="12" t="n">
        <f aca="false">IF(ABS(AD150-AE150)&lt;0.0000001,1,0)</f>
        <v>0</v>
      </c>
      <c r="AR150" s="0" t="n">
        <f aca="false">F150+(MAX(G150,H150))-F150*(MAX(G150,H150))</f>
        <v>0.999999994691341</v>
      </c>
      <c r="AS150" s="0" t="n">
        <f aca="false">MAX((F150+G150-F150*G150),(F150+H150-F150*H150))</f>
        <v>0.999999994691341</v>
      </c>
      <c r="AT150" s="0" t="n">
        <f aca="false">IF(ABS(AR150-AS150)&lt;0.0000001,1,0)</f>
        <v>1</v>
      </c>
      <c r="AU150" s="0" t="n">
        <f aca="false">F150+(MIN(G150,H150))-F150*(MIN(G150,H150))</f>
        <v>0.512999340744248</v>
      </c>
      <c r="AV150" s="0" t="n">
        <f aca="false">MIN((F150+G150-F150*G150),(F150+H150-F150*H150))</f>
        <v>0.512999340744248</v>
      </c>
      <c r="AW150" s="0" t="n">
        <f aca="false">IF(ABS(AU150-AV150)&lt;0.0000001,1,0)</f>
        <v>1</v>
      </c>
      <c r="AX150" s="0" t="n">
        <f aca="false">F150*(MAX(G150,H150))</f>
        <v>0.479999995099699</v>
      </c>
      <c r="AY150" s="0" t="n">
        <f aca="false">MAX(F150*G150,F150*H150)</f>
        <v>0.479999995099699</v>
      </c>
      <c r="AZ150" s="0" t="n">
        <f aca="false">IF(ABS(AX150-AY150)&lt;0.0000001,1,0)</f>
        <v>1</v>
      </c>
      <c r="BA150" s="0" t="n">
        <f aca="false">F150*(MIN(G150,H150))</f>
        <v>0.0304609299177669</v>
      </c>
      <c r="BB150" s="0" t="n">
        <f aca="false">MIN(F150*G150,F150*H150)</f>
        <v>0.0304609299177669</v>
      </c>
      <c r="BC150" s="0" t="n">
        <f aca="false">IF(ABS(BA150-BB150)&lt;0.0000001,1,0)</f>
        <v>1</v>
      </c>
      <c r="BO150" s="0" t="n">
        <f aca="false">1-MAX(F150,G150)</f>
        <v>0.52</v>
      </c>
      <c r="BP150" s="0" t="n">
        <f aca="false">MIN(1-F150,1-G150)</f>
        <v>0.52</v>
      </c>
      <c r="BQ150" s="0" t="n">
        <f aca="false">IF(ABS(BO150-BP150)&lt;0.0000001,1,0)</f>
        <v>1</v>
      </c>
      <c r="BR150" s="0" t="n">
        <f aca="false">1-MIN(F150,G150)</f>
        <v>0.936539729337986</v>
      </c>
      <c r="BS150" s="0" t="n">
        <f aca="false">MAX(1-F150,1-G150)</f>
        <v>0.936539729337986</v>
      </c>
      <c r="BT150" s="0" t="n">
        <f aca="false">IF(ABS(BR150-BS150)&lt;0.0000001,1,0)</f>
        <v>1</v>
      </c>
      <c r="BU150" s="0" t="n">
        <f aca="false">1-F150*G150</f>
        <v>0.969539070082233</v>
      </c>
      <c r="BV150" s="0" t="n">
        <f aca="false">(1-F150)+(1-G150)-(1-F150)*(1-G150)</f>
        <v>0.969539070082233</v>
      </c>
      <c r="BW150" s="0" t="n">
        <f aca="false">IF(ABS(BU150-BV150)&lt;0.0000001,1,0)</f>
        <v>1</v>
      </c>
      <c r="BX150" s="0" t="n">
        <f aca="false">1-(F150+G150-F150*G150)</f>
        <v>0.487000659255752</v>
      </c>
      <c r="BY150" s="0" t="n">
        <f aca="false">(1-F150)*(1-G150)</f>
        <v>0.487000659255753</v>
      </c>
      <c r="BZ150" s="0" t="n">
        <f aca="false">IF(ABS(BX150-BY150)&lt;0.0000001,1,0)</f>
        <v>1</v>
      </c>
    </row>
    <row r="151" customFormat="false" ht="14.25" hidden="false" customHeight="false" outlineLevel="0" collapsed="false">
      <c r="A151" s="16" t="n">
        <v>14.8</v>
      </c>
      <c r="F151" s="4" t="n">
        <f aca="false">IF(AND((A150&gt;=$D$4),(A150&lt;=$D$5)),1,IF(AND((A150&gt;$D$3),(A150&lt;$D$4)),((A150-$D$3)/($D$4-$D$3)),IF(AND((A150&gt;$D$5),(A150&lt;$D$6)),((A150-$D$6)/($D$5-$D$6)),0)))</f>
        <v>0.46</v>
      </c>
      <c r="G151" s="4" t="n">
        <f aca="false">1/(1+ABS((A150-$D$22)/$D$20)^(2*$D$21))</f>
        <v>0.055547099935787</v>
      </c>
      <c r="H151" s="4" t="n">
        <f aca="false">1/(1+EXP(-$D$35*(A150-$D$36)))</f>
        <v>0.999999993156729</v>
      </c>
      <c r="J151" s="12" t="n">
        <f aca="false">MIN(F151,MAX(G151,H151))</f>
        <v>0.46</v>
      </c>
      <c r="K151" s="12" t="n">
        <f aca="false">MAX(MIN(F151,G151),MIN(F151,H151))</f>
        <v>0.46</v>
      </c>
      <c r="L151" s="12" t="n">
        <f aca="false">IF(ABS(J151-K151)&lt;0.0000001,1,0)</f>
        <v>1</v>
      </c>
      <c r="M151" s="4" t="n">
        <f aca="false">MAX(F151,MIN(G151,H151))</f>
        <v>0.46</v>
      </c>
      <c r="N151" s="4" t="n">
        <f aca="false">MIN(MAX(F151,G151),MAX(F151,H151))</f>
        <v>0.46</v>
      </c>
      <c r="O151" s="4" t="n">
        <f aca="false">IF(ABS(M151-N151)&lt;0.0000001,1,0)</f>
        <v>1</v>
      </c>
      <c r="AA151" s="12" t="n">
        <f aca="false">F151+(G151*H151)-F151*(G151*H151)</f>
        <v>0.489995433760058</v>
      </c>
      <c r="AB151" s="12" t="n">
        <f aca="false">(F151+G151-F151*G151)*(F151+H151-F151*H151)</f>
        <v>0.489995432154613</v>
      </c>
      <c r="AC151" s="12" t="n">
        <f aca="false">IF(ABS(AA151-AB151)&lt;0.0000001,1,0)</f>
        <v>1</v>
      </c>
      <c r="AD151" s="12" t="n">
        <f aca="false">F151*(G151+H151-G151*H151)</f>
        <v>0.459999997026952</v>
      </c>
      <c r="AE151" s="12" t="n">
        <f aca="false">(F151*G151) + (F151*H151) - (F151*G151)*(F151*H151)</f>
        <v>0.473797896556579</v>
      </c>
      <c r="AF151" s="12" t="n">
        <f aca="false">IF(ABS(AD151-AE151)&lt;0.0000001,1,0)</f>
        <v>0</v>
      </c>
      <c r="AR151" s="0" t="n">
        <f aca="false">F151+(MAX(G151,H151))-F151*(MAX(G151,H151))</f>
        <v>0.999999996304634</v>
      </c>
      <c r="AS151" s="0" t="n">
        <f aca="false">MAX((F151+G151-F151*G151),(F151+H151-F151*H151))</f>
        <v>0.999999996304634</v>
      </c>
      <c r="AT151" s="0" t="n">
        <f aca="false">IF(ABS(AR151-AS151)&lt;0.0000001,1,0)</f>
        <v>1</v>
      </c>
      <c r="AU151" s="0" t="n">
        <f aca="false">F151+(MIN(G151,H151))-F151*(MIN(G151,H151))</f>
        <v>0.489995433965325</v>
      </c>
      <c r="AV151" s="0" t="n">
        <f aca="false">MIN((F151+G151-F151*G151),(F151+H151-F151*H151))</f>
        <v>0.489995433965325</v>
      </c>
      <c r="AW151" s="0" t="n">
        <f aca="false">IF(ABS(AU151-AV151)&lt;0.0000001,1,0)</f>
        <v>1</v>
      </c>
      <c r="AX151" s="0" t="n">
        <f aca="false">F151*(MAX(G151,H151))</f>
        <v>0.459999996852095</v>
      </c>
      <c r="AY151" s="0" t="n">
        <f aca="false">MAX(F151*G151,F151*H151)</f>
        <v>0.459999996852095</v>
      </c>
      <c r="AZ151" s="0" t="n">
        <f aca="false">IF(ABS(AX151-AY151)&lt;0.0000001,1,0)</f>
        <v>1</v>
      </c>
      <c r="BA151" s="0" t="n">
        <f aca="false">F151*(MIN(G151,H151))</f>
        <v>0.025551665970462</v>
      </c>
      <c r="BB151" s="0" t="n">
        <f aca="false">MIN(F151*G151,F151*H151)</f>
        <v>0.025551665970462</v>
      </c>
      <c r="BC151" s="0" t="n">
        <f aca="false">IF(ABS(BA151-BB151)&lt;0.0000001,1,0)</f>
        <v>1</v>
      </c>
      <c r="BO151" s="0" t="n">
        <f aca="false">1-MAX(F151,G151)</f>
        <v>0.54</v>
      </c>
      <c r="BP151" s="0" t="n">
        <f aca="false">MIN(1-F151,1-G151)</f>
        <v>0.54</v>
      </c>
      <c r="BQ151" s="0" t="n">
        <f aca="false">IF(ABS(BO151-BP151)&lt;0.0000001,1,0)</f>
        <v>1</v>
      </c>
      <c r="BR151" s="0" t="n">
        <f aca="false">1-MIN(F151,G151)</f>
        <v>0.944452900064213</v>
      </c>
      <c r="BS151" s="0" t="n">
        <f aca="false">MAX(1-F151,1-G151)</f>
        <v>0.944452900064213</v>
      </c>
      <c r="BT151" s="0" t="n">
        <f aca="false">IF(ABS(BR151-BS151)&lt;0.0000001,1,0)</f>
        <v>1</v>
      </c>
      <c r="BU151" s="0" t="n">
        <f aca="false">1-F151*G151</f>
        <v>0.974448334029538</v>
      </c>
      <c r="BV151" s="0" t="n">
        <f aca="false">(1-F151)+(1-G151)-(1-F151)*(1-G151)</f>
        <v>0.974448334029538</v>
      </c>
      <c r="BW151" s="0" t="n">
        <f aca="false">IF(ABS(BU151-BV151)&lt;0.0000001,1,0)</f>
        <v>1</v>
      </c>
      <c r="BX151" s="0" t="n">
        <f aca="false">1-(F151+G151-F151*G151)</f>
        <v>0.510004566034675</v>
      </c>
      <c r="BY151" s="0" t="n">
        <f aca="false">(1-F151)*(1-G151)</f>
        <v>0.510004566034675</v>
      </c>
      <c r="BZ151" s="0" t="n">
        <f aca="false">IF(ABS(BX151-BY151)&lt;0.0000001,1,0)</f>
        <v>1</v>
      </c>
    </row>
    <row r="152" customFormat="false" ht="14.25" hidden="false" customHeight="false" outlineLevel="0" collapsed="false">
      <c r="A152" s="16" t="n">
        <v>14.9</v>
      </c>
      <c r="F152" s="4" t="n">
        <f aca="false">IF(AND((A151&gt;=$D$4),(A151&lt;=$D$5)),1,IF(AND((A151&gt;$D$3),(A151&lt;$D$4)),((A151-$D$3)/($D$4-$D$3)),IF(AND((A151&gt;$D$5),(A151&lt;$D$6)),((A151-$D$6)/($D$5-$D$6)),0)))</f>
        <v>0.44</v>
      </c>
      <c r="G152" s="4" t="n">
        <f aca="false">1/(1+ABS((A151-$D$22)/$D$20)^(2*$D$21))</f>
        <v>0.0486834166194049</v>
      </c>
      <c r="H152" s="4" t="n">
        <f aca="false">1/(1+EXP(-$D$35*(A151-$D$36)))</f>
        <v>0.999999995412818</v>
      </c>
      <c r="J152" s="12" t="n">
        <f aca="false">MIN(F152,MAX(G152,H152))</f>
        <v>0.44</v>
      </c>
      <c r="K152" s="12" t="n">
        <f aca="false">MAX(MIN(F152,G152),MIN(F152,H152))</f>
        <v>0.44</v>
      </c>
      <c r="L152" s="12" t="n">
        <f aca="false">IF(ABS(J152-K152)&lt;0.0000001,1,0)</f>
        <v>1</v>
      </c>
      <c r="M152" s="4" t="n">
        <f aca="false">MAX(F152,MIN(G152,H152))</f>
        <v>0.44</v>
      </c>
      <c r="N152" s="4" t="n">
        <f aca="false">MIN(MAX(F152,G152),MAX(F152,H152))</f>
        <v>0.44</v>
      </c>
      <c r="O152" s="4" t="n">
        <f aca="false">IF(ABS(M152-N152)&lt;0.0000001,1,0)</f>
        <v>1</v>
      </c>
      <c r="AA152" s="12" t="n">
        <f aca="false">F152+(G152*H152)-F152*(G152*H152)</f>
        <v>0.467262713181808</v>
      </c>
      <c r="AB152" s="12" t="n">
        <f aca="false">(F152+G152-F152*G152)*(F152+H152-F152*H152)</f>
        <v>0.467262712106552</v>
      </c>
      <c r="AC152" s="12" t="n">
        <f aca="false">IF(ABS(AA152-AB152)&lt;0.0000001,1,0)</f>
        <v>1</v>
      </c>
      <c r="AD152" s="12" t="n">
        <f aca="false">F152*(G152+H152-G152*H152)</f>
        <v>0.439999998079901</v>
      </c>
      <c r="AE152" s="12" t="n">
        <f aca="false">(F152*G152) + (F152*H152) - (F152*G152)*(F152*H152)</f>
        <v>0.451995591879896</v>
      </c>
      <c r="AF152" s="12" t="n">
        <f aca="false">IF(ABS(AD152-AE152)&lt;0.0000001,1,0)</f>
        <v>0</v>
      </c>
      <c r="AR152" s="0" t="n">
        <f aca="false">F152+(MAX(G152,H152))-F152*(MAX(G152,H152))</f>
        <v>0.999999997431178</v>
      </c>
      <c r="AS152" s="0" t="n">
        <f aca="false">MAX((F152+G152-F152*G152),(F152+H152-F152*H152))</f>
        <v>0.999999997431178</v>
      </c>
      <c r="AT152" s="0" t="n">
        <f aca="false">IF(ABS(AR152-AS152)&lt;0.0000001,1,0)</f>
        <v>1</v>
      </c>
      <c r="AU152" s="0" t="n">
        <f aca="false">F152+(MIN(G152,H152))-F152*(MIN(G152,H152))</f>
        <v>0.467262713306867</v>
      </c>
      <c r="AV152" s="0" t="n">
        <f aca="false">MIN((F152+G152-F152*G152),(F152+H152-F152*H152))</f>
        <v>0.467262713306867</v>
      </c>
      <c r="AW152" s="0" t="n">
        <f aca="false">IF(ABS(AU152-AV152)&lt;0.0000001,1,0)</f>
        <v>1</v>
      </c>
      <c r="AX152" s="0" t="n">
        <f aca="false">F152*(MAX(G152,H152))</f>
        <v>0.43999999798164</v>
      </c>
      <c r="AY152" s="0" t="n">
        <f aca="false">MAX(F152*G152,F152*H152)</f>
        <v>0.43999999798164</v>
      </c>
      <c r="AZ152" s="0" t="n">
        <f aca="false">IF(ABS(AX152-AY152)&lt;0.0000001,1,0)</f>
        <v>1</v>
      </c>
      <c r="BA152" s="0" t="n">
        <f aca="false">F152*(MIN(G152,H152))</f>
        <v>0.0214207033125381</v>
      </c>
      <c r="BB152" s="0" t="n">
        <f aca="false">MIN(F152*G152,F152*H152)</f>
        <v>0.0214207033125381</v>
      </c>
      <c r="BC152" s="0" t="n">
        <f aca="false">IF(ABS(BA152-BB152)&lt;0.0000001,1,0)</f>
        <v>1</v>
      </c>
      <c r="BO152" s="0" t="n">
        <f aca="false">1-MAX(F152,G152)</f>
        <v>0.56</v>
      </c>
      <c r="BP152" s="0" t="n">
        <f aca="false">MIN(1-F152,1-G152)</f>
        <v>0.56</v>
      </c>
      <c r="BQ152" s="0" t="n">
        <f aca="false">IF(ABS(BO152-BP152)&lt;0.0000001,1,0)</f>
        <v>1</v>
      </c>
      <c r="BR152" s="0" t="n">
        <f aca="false">1-MIN(F152,G152)</f>
        <v>0.951316583380595</v>
      </c>
      <c r="BS152" s="0" t="n">
        <f aca="false">MAX(1-F152,1-G152)</f>
        <v>0.951316583380595</v>
      </c>
      <c r="BT152" s="0" t="n">
        <f aca="false">IF(ABS(BR152-BS152)&lt;0.0000001,1,0)</f>
        <v>1</v>
      </c>
      <c r="BU152" s="0" t="n">
        <f aca="false">1-F152*G152</f>
        <v>0.978579296687462</v>
      </c>
      <c r="BV152" s="0" t="n">
        <f aca="false">(1-F152)+(1-G152)-(1-F152)*(1-G152)</f>
        <v>0.978579296687462</v>
      </c>
      <c r="BW152" s="0" t="n">
        <f aca="false">IF(ABS(BU152-BV152)&lt;0.0000001,1,0)</f>
        <v>1</v>
      </c>
      <c r="BX152" s="0" t="n">
        <f aca="false">1-(F152+G152-F152*G152)</f>
        <v>0.532737286693134</v>
      </c>
      <c r="BY152" s="0" t="n">
        <f aca="false">(1-F152)*(1-G152)</f>
        <v>0.532737286693133</v>
      </c>
      <c r="BZ152" s="0" t="n">
        <f aca="false">IF(ABS(BX152-BY152)&lt;0.0000001,1,0)</f>
        <v>1</v>
      </c>
    </row>
    <row r="153" customFormat="false" ht="14.25" hidden="false" customHeight="false" outlineLevel="0" collapsed="false">
      <c r="A153" s="16" t="n">
        <v>15</v>
      </c>
      <c r="F153" s="4" t="n">
        <f aca="false">IF(AND((A152&gt;=$D$4),(A152&lt;=$D$5)),1,IF(AND((A152&gt;$D$3),(A152&lt;$D$4)),((A152-$D$3)/($D$4-$D$3)),IF(AND((A152&gt;$D$5),(A152&lt;$D$6)),((A152-$D$6)/($D$5-$D$6)),0)))</f>
        <v>0.42</v>
      </c>
      <c r="G153" s="4" t="n">
        <f aca="false">1/(1+ABS((A152-$D$22)/$D$20)^(2*$D$21))</f>
        <v>0.0427267406854035</v>
      </c>
      <c r="H153" s="4" t="n">
        <f aca="false">1/(1+EXP(-$D$35*(A152-$D$36)))</f>
        <v>0.99999999692512</v>
      </c>
      <c r="J153" s="12" t="n">
        <f aca="false">MIN(F153,MAX(G153,H153))</f>
        <v>0.42</v>
      </c>
      <c r="K153" s="12" t="n">
        <f aca="false">MAX(MIN(F153,G153),MIN(F153,H153))</f>
        <v>0.42</v>
      </c>
      <c r="L153" s="12" t="n">
        <f aca="false">IF(ABS(J153-K153)&lt;0.0000001,1,0)</f>
        <v>1</v>
      </c>
      <c r="M153" s="4" t="n">
        <f aca="false">MAX(F153,MIN(G153,H153))</f>
        <v>0.42</v>
      </c>
      <c r="N153" s="4" t="n">
        <f aca="false">MIN(MAX(F153,G153),MAX(F153,H153))</f>
        <v>0.42</v>
      </c>
      <c r="O153" s="4" t="n">
        <f aca="false">IF(ABS(M153-N153)&lt;0.0000001,1,0)</f>
        <v>1</v>
      </c>
      <c r="AA153" s="12" t="n">
        <f aca="false">F153+(G153*H153)-F153*(G153*H153)</f>
        <v>0.444781509521334</v>
      </c>
      <c r="AB153" s="12" t="n">
        <f aca="false">(F153+G153-F153*G153)*(F153+H153-F153*H153)</f>
        <v>0.444781508804297</v>
      </c>
      <c r="AC153" s="12" t="n">
        <f aca="false">IF(ABS(AA153-AB153)&lt;0.0000001,1,0)</f>
        <v>1</v>
      </c>
      <c r="AD153" s="12" t="n">
        <f aca="false">F153*(G153+H153-G153*H153)</f>
        <v>0.41999999876373</v>
      </c>
      <c r="AE153" s="12" t="n">
        <f aca="false">(F153*G153) + (F153*H153) - (F153*G153)*(F153*H153)</f>
        <v>0.43040823276269</v>
      </c>
      <c r="AF153" s="12" t="n">
        <f aca="false">IF(ABS(AD153-AE153)&lt;0.0000001,1,0)</f>
        <v>0</v>
      </c>
      <c r="AR153" s="0" t="n">
        <f aca="false">F153+(MAX(G153,H153))-F153*(MAX(G153,H153))</f>
        <v>0.99999999821657</v>
      </c>
      <c r="AS153" s="0" t="n">
        <f aca="false">MAX((F153+G153-F153*G153),(F153+H153-F153*H153))</f>
        <v>0.99999999821657</v>
      </c>
      <c r="AT153" s="0" t="n">
        <f aca="false">IF(ABS(AR153-AS153)&lt;0.0000001,1,0)</f>
        <v>1</v>
      </c>
      <c r="AU153" s="0" t="n">
        <f aca="false">F153+(MIN(G153,H153))-F153*(MIN(G153,H153))</f>
        <v>0.444781509597534</v>
      </c>
      <c r="AV153" s="0" t="n">
        <f aca="false">MIN((F153+G153-F153*G153),(F153+H153-F153*H153))</f>
        <v>0.444781509597534</v>
      </c>
      <c r="AW153" s="0" t="n">
        <f aca="false">IF(ABS(AU153-AV153)&lt;0.0000001,1,0)</f>
        <v>1</v>
      </c>
      <c r="AX153" s="0" t="n">
        <f aca="false">F153*(MAX(G153,H153))</f>
        <v>0.41999999870855</v>
      </c>
      <c r="AY153" s="0" t="n">
        <f aca="false">MAX(F153*G153,F153*H153)</f>
        <v>0.41999999870855</v>
      </c>
      <c r="AZ153" s="0" t="n">
        <f aca="false">IF(ABS(AX153-AY153)&lt;0.0000001,1,0)</f>
        <v>1</v>
      </c>
      <c r="BA153" s="0" t="n">
        <f aca="false">F153*(MIN(G153,H153))</f>
        <v>0.0179452310878695</v>
      </c>
      <c r="BB153" s="0" t="n">
        <f aca="false">MIN(F153*G153,F153*H153)</f>
        <v>0.0179452310878695</v>
      </c>
      <c r="BC153" s="0" t="n">
        <f aca="false">IF(ABS(BA153-BB153)&lt;0.0000001,1,0)</f>
        <v>1</v>
      </c>
      <c r="BO153" s="0" t="n">
        <f aca="false">1-MAX(F153,G153)</f>
        <v>0.58</v>
      </c>
      <c r="BP153" s="0" t="n">
        <f aca="false">MIN(1-F153,1-G153)</f>
        <v>0.58</v>
      </c>
      <c r="BQ153" s="0" t="n">
        <f aca="false">IF(ABS(BO153-BP153)&lt;0.0000001,1,0)</f>
        <v>1</v>
      </c>
      <c r="BR153" s="0" t="n">
        <f aca="false">1-MIN(F153,G153)</f>
        <v>0.957273259314597</v>
      </c>
      <c r="BS153" s="0" t="n">
        <f aca="false">MAX(1-F153,1-G153)</f>
        <v>0.957273259314597</v>
      </c>
      <c r="BT153" s="0" t="n">
        <f aca="false">IF(ABS(BR153-BS153)&lt;0.0000001,1,0)</f>
        <v>1</v>
      </c>
      <c r="BU153" s="0" t="n">
        <f aca="false">1-F153*G153</f>
        <v>0.982054768912131</v>
      </c>
      <c r="BV153" s="0" t="n">
        <f aca="false">(1-F153)+(1-G153)-(1-F153)*(1-G153)</f>
        <v>0.982054768912131</v>
      </c>
      <c r="BW153" s="0" t="n">
        <f aca="false">IF(ABS(BU153-BV153)&lt;0.0000001,1,0)</f>
        <v>1</v>
      </c>
      <c r="BX153" s="0" t="n">
        <f aca="false">1-(F153+G153-F153*G153)</f>
        <v>0.555218490402466</v>
      </c>
      <c r="BY153" s="0" t="n">
        <f aca="false">(1-F153)*(1-G153)</f>
        <v>0.555218490402466</v>
      </c>
      <c r="BZ153" s="0" t="n">
        <f aca="false">IF(ABS(BX153-BY153)&lt;0.0000001,1,0)</f>
        <v>1</v>
      </c>
    </row>
    <row r="154" customFormat="false" ht="14.25" hidden="false" customHeight="false" outlineLevel="0" collapsed="false">
      <c r="A154" s="16" t="n">
        <v>15.1</v>
      </c>
      <c r="F154" s="4" t="n">
        <f aca="false">IF(AND((A153&gt;=$D$4),(A153&lt;=$D$5)),1,IF(AND((A153&gt;$D$3),(A153&lt;$D$4)),((A153-$D$3)/($D$4-$D$3)),IF(AND((A153&gt;$D$5),(A153&lt;$D$6)),((A153-$D$6)/($D$5-$D$6)),0)))</f>
        <v>0.4</v>
      </c>
      <c r="G154" s="4" t="n">
        <f aca="false">1/(1+ABS((A153-$D$22)/$D$20)^(2*$D$21))</f>
        <v>0.0375531758838199</v>
      </c>
      <c r="H154" s="4" t="n">
        <f aca="false">1/(1+EXP(-$D$35*(A153-$D$36)))</f>
        <v>0.999999997938846</v>
      </c>
      <c r="J154" s="12" t="n">
        <f aca="false">MIN(F154,MAX(G154,H154))</f>
        <v>0.4</v>
      </c>
      <c r="K154" s="12" t="n">
        <f aca="false">MAX(MIN(F154,G154),MIN(F154,H154))</f>
        <v>0.4</v>
      </c>
      <c r="L154" s="12" t="n">
        <f aca="false">IF(ABS(J154-K154)&lt;0.0000001,1,0)</f>
        <v>1</v>
      </c>
      <c r="M154" s="4" t="n">
        <f aca="false">MAX(F154,MIN(G154,H154))</f>
        <v>0.4</v>
      </c>
      <c r="N154" s="4" t="n">
        <f aca="false">MIN(MAX(F154,G154),MAX(F154,H154))</f>
        <v>0.4</v>
      </c>
      <c r="O154" s="4" t="n">
        <f aca="false">IF(ABS(M154-N154)&lt;0.0000001,1,0)</f>
        <v>1</v>
      </c>
      <c r="AA154" s="12" t="n">
        <f aca="false">F154+(G154*H154)-F154*(G154*H154)</f>
        <v>0.42253190548385</v>
      </c>
      <c r="AB154" s="12" t="n">
        <f aca="false">(F154+G154-F154*G154)*(F154+H154-F154*H154)</f>
        <v>0.42253190500775</v>
      </c>
      <c r="AC154" s="12" t="n">
        <f aca="false">IF(ABS(AA154-AB154)&lt;0.0000001,1,0)</f>
        <v>1</v>
      </c>
      <c r="AD154" s="12" t="n">
        <f aca="false">F154*(G154+H154-G154*H154)</f>
        <v>0.3999999992065</v>
      </c>
      <c r="AE154" s="12" t="n">
        <f aca="false">(F154*G154) + (F154*H154) - (F154*G154)*(F154*H154)</f>
        <v>0.40901276140004</v>
      </c>
      <c r="AF154" s="12" t="n">
        <f aca="false">IF(ABS(AD154-AE154)&lt;0.0000001,1,0)</f>
        <v>0</v>
      </c>
      <c r="AR154" s="0" t="n">
        <f aca="false">F154+(MAX(G154,H154))-F154*(MAX(G154,H154))</f>
        <v>0.999999998763308</v>
      </c>
      <c r="AS154" s="0" t="n">
        <f aca="false">MAX((F154+G154-F154*G154),(F154+H154-F154*H154))</f>
        <v>0.999999998763308</v>
      </c>
      <c r="AT154" s="0" t="n">
        <f aca="false">IF(ABS(AR154-AS154)&lt;0.0000001,1,0)</f>
        <v>1</v>
      </c>
      <c r="AU154" s="0" t="n">
        <f aca="false">F154+(MIN(G154,H154))-F154*(MIN(G154,H154))</f>
        <v>0.422531905530292</v>
      </c>
      <c r="AV154" s="0" t="n">
        <f aca="false">MIN((F154+G154-F154*G154),(F154+H154-F154*H154))</f>
        <v>0.422531905530292</v>
      </c>
      <c r="AW154" s="0" t="n">
        <f aca="false">IF(ABS(AU154-AV154)&lt;0.0000001,1,0)</f>
        <v>1</v>
      </c>
      <c r="AX154" s="0" t="n">
        <f aca="false">F154*(MAX(G154,H154))</f>
        <v>0.399999999175539</v>
      </c>
      <c r="AY154" s="0" t="n">
        <f aca="false">MAX(F154*G154,F154*H154)</f>
        <v>0.399999999175539</v>
      </c>
      <c r="AZ154" s="0" t="n">
        <f aca="false">IF(ABS(AX154-AY154)&lt;0.0000001,1,0)</f>
        <v>1</v>
      </c>
      <c r="BA154" s="0" t="n">
        <f aca="false">F154*(MIN(G154,H154))</f>
        <v>0.0150212703535279</v>
      </c>
      <c r="BB154" s="0" t="n">
        <f aca="false">MIN(F154*G154,F154*H154)</f>
        <v>0.0150212703535279</v>
      </c>
      <c r="BC154" s="0" t="n">
        <f aca="false">IF(ABS(BA154-BB154)&lt;0.0000001,1,0)</f>
        <v>1</v>
      </c>
      <c r="BO154" s="0" t="n">
        <f aca="false">1-MAX(F154,G154)</f>
        <v>0.6</v>
      </c>
      <c r="BP154" s="0" t="n">
        <f aca="false">MIN(1-F154,1-G154)</f>
        <v>0.6</v>
      </c>
      <c r="BQ154" s="0" t="n">
        <f aca="false">IF(ABS(BO154-BP154)&lt;0.0000001,1,0)</f>
        <v>1</v>
      </c>
      <c r="BR154" s="0" t="n">
        <f aca="false">1-MIN(F154,G154)</f>
        <v>0.96244682411618</v>
      </c>
      <c r="BS154" s="0" t="n">
        <f aca="false">MAX(1-F154,1-G154)</f>
        <v>0.96244682411618</v>
      </c>
      <c r="BT154" s="0" t="n">
        <f aca="false">IF(ABS(BR154-BS154)&lt;0.0000001,1,0)</f>
        <v>1</v>
      </c>
      <c r="BU154" s="0" t="n">
        <f aca="false">1-F154*G154</f>
        <v>0.984978729646472</v>
      </c>
      <c r="BV154" s="0" t="n">
        <f aca="false">(1-F154)+(1-G154)-(1-F154)*(1-G154)</f>
        <v>0.984978729646472</v>
      </c>
      <c r="BW154" s="0" t="n">
        <f aca="false">IF(ABS(BU154-BV154)&lt;0.0000001,1,0)</f>
        <v>1</v>
      </c>
      <c r="BX154" s="0" t="n">
        <f aca="false">1-(F154+G154-F154*G154)</f>
        <v>0.577468094469708</v>
      </c>
      <c r="BY154" s="0" t="n">
        <f aca="false">(1-F154)*(1-G154)</f>
        <v>0.577468094469708</v>
      </c>
      <c r="BZ154" s="0" t="n">
        <f aca="false">IF(ABS(BX154-BY154)&lt;0.0000001,1,0)</f>
        <v>1</v>
      </c>
    </row>
    <row r="155" customFormat="false" ht="14.25" hidden="false" customHeight="false" outlineLevel="0" collapsed="false">
      <c r="A155" s="16" t="n">
        <v>15.2</v>
      </c>
      <c r="F155" s="4" t="n">
        <f aca="false">IF(AND((A154&gt;=$D$4),(A154&lt;=$D$5)),1,IF(AND((A154&gt;$D$3),(A154&lt;$D$4)),((A154-$D$3)/($D$4-$D$3)),IF(AND((A154&gt;$D$5),(A154&lt;$D$6)),((A154-$D$6)/($D$5-$D$6)),0)))</f>
        <v>0.38</v>
      </c>
      <c r="G155" s="4" t="n">
        <f aca="false">1/(1+ABS((A154-$D$22)/$D$20)^(2*$D$21))</f>
        <v>0.0330554313551955</v>
      </c>
      <c r="H155" s="4" t="n">
        <f aca="false">1/(1+EXP(-$D$35*(A154-$D$36)))</f>
        <v>0.999999998618367</v>
      </c>
      <c r="J155" s="12" t="n">
        <f aca="false">MIN(F155,MAX(G155,H155))</f>
        <v>0.38</v>
      </c>
      <c r="K155" s="12" t="n">
        <f aca="false">MAX(MIN(F155,G155),MIN(F155,H155))</f>
        <v>0.38</v>
      </c>
      <c r="L155" s="12" t="n">
        <f aca="false">IF(ABS(J155-K155)&lt;0.0000001,1,0)</f>
        <v>1</v>
      </c>
      <c r="M155" s="4" t="n">
        <f aca="false">MAX(F155,MIN(G155,H155))</f>
        <v>0.38</v>
      </c>
      <c r="N155" s="4" t="n">
        <f aca="false">MIN(MAX(F155,G155),MAX(F155,H155))</f>
        <v>0.38</v>
      </c>
      <c r="O155" s="4" t="n">
        <f aca="false">IF(ABS(M155-N155)&lt;0.0000001,1,0)</f>
        <v>1</v>
      </c>
      <c r="AA155" s="12" t="n">
        <f aca="false">F155+(G155*H155)-F155*(G155*H155)</f>
        <v>0.400494367411906</v>
      </c>
      <c r="AB155" s="12" t="n">
        <f aca="false">(F155+G155-F155*G155)*(F155+H155-F155*H155)</f>
        <v>0.400494367097153</v>
      </c>
      <c r="AC155" s="12" t="n">
        <f aca="false">IF(ABS(AA155-AB155)&lt;0.0000001,1,0)</f>
        <v>1</v>
      </c>
      <c r="AD155" s="12" t="n">
        <f aca="false">F155*(G155+H155-G155*H155)</f>
        <v>0.379999999492334</v>
      </c>
      <c r="AE155" s="12" t="n">
        <f aca="false">(F155*G155) + (F155*H155) - (F155*G155)*(F155*H155)</f>
        <v>0.387787859108859</v>
      </c>
      <c r="AF155" s="12" t="n">
        <f aca="false">IF(ABS(AD155-AE155)&lt;0.0000001,1,0)</f>
        <v>0</v>
      </c>
      <c r="AR155" s="0" t="n">
        <f aca="false">F155+(MAX(G155,H155))-F155*(MAX(G155,H155))</f>
        <v>0.999999999143388</v>
      </c>
      <c r="AS155" s="0" t="n">
        <f aca="false">MAX((F155+G155-F155*G155),(F155+H155-F155*H155))</f>
        <v>0.999999999143388</v>
      </c>
      <c r="AT155" s="0" t="n">
        <f aca="false">IF(ABS(AR155-AS155)&lt;0.0000001,1,0)</f>
        <v>1</v>
      </c>
      <c r="AU155" s="0" t="n">
        <f aca="false">F155+(MIN(G155,H155))-F155*(MIN(G155,H155))</f>
        <v>0.400494367440221</v>
      </c>
      <c r="AV155" s="0" t="n">
        <f aca="false">MIN((F155+G155-F155*G155),(F155+H155-F155*H155))</f>
        <v>0.400494367440221</v>
      </c>
      <c r="AW155" s="0" t="n">
        <f aca="false">IF(ABS(AU155-AV155)&lt;0.0000001,1,0)</f>
        <v>1</v>
      </c>
      <c r="AX155" s="0" t="n">
        <f aca="false">F155*(MAX(G155,H155))</f>
        <v>0.37999999947498</v>
      </c>
      <c r="AY155" s="0" t="n">
        <f aca="false">MAX(F155*G155,F155*H155)</f>
        <v>0.37999999947498</v>
      </c>
      <c r="AZ155" s="0" t="n">
        <f aca="false">IF(ABS(AX155-AY155)&lt;0.0000001,1,0)</f>
        <v>1</v>
      </c>
      <c r="BA155" s="0" t="n">
        <f aca="false">F155*(MIN(G155,H155))</f>
        <v>0.0125610639149743</v>
      </c>
      <c r="BB155" s="0" t="n">
        <f aca="false">MIN(F155*G155,F155*H155)</f>
        <v>0.0125610639149743</v>
      </c>
      <c r="BC155" s="0" t="n">
        <f aca="false">IF(ABS(BA155-BB155)&lt;0.0000001,1,0)</f>
        <v>1</v>
      </c>
      <c r="BO155" s="0" t="n">
        <f aca="false">1-MAX(F155,G155)</f>
        <v>0.62</v>
      </c>
      <c r="BP155" s="0" t="n">
        <f aca="false">MIN(1-F155,1-G155)</f>
        <v>0.62</v>
      </c>
      <c r="BQ155" s="0" t="n">
        <f aca="false">IF(ABS(BO155-BP155)&lt;0.0000001,1,0)</f>
        <v>1</v>
      </c>
      <c r="BR155" s="0" t="n">
        <f aca="false">1-MIN(F155,G155)</f>
        <v>0.966944568644805</v>
      </c>
      <c r="BS155" s="0" t="n">
        <f aca="false">MAX(1-F155,1-G155)</f>
        <v>0.966944568644805</v>
      </c>
      <c r="BT155" s="0" t="n">
        <f aca="false">IF(ABS(BR155-BS155)&lt;0.0000001,1,0)</f>
        <v>1</v>
      </c>
      <c r="BU155" s="0" t="n">
        <f aca="false">1-F155*G155</f>
        <v>0.987438936085026</v>
      </c>
      <c r="BV155" s="0" t="n">
        <f aca="false">(1-F155)+(1-G155)-(1-F155)*(1-G155)</f>
        <v>0.987438936085026</v>
      </c>
      <c r="BW155" s="0" t="n">
        <f aca="false">IF(ABS(BU155-BV155)&lt;0.0000001,1,0)</f>
        <v>1</v>
      </c>
      <c r="BX155" s="0" t="n">
        <f aca="false">1-(F155+G155-F155*G155)</f>
        <v>0.599505632559779</v>
      </c>
      <c r="BY155" s="0" t="n">
        <f aca="false">(1-F155)*(1-G155)</f>
        <v>0.599505632559779</v>
      </c>
      <c r="BZ155" s="0" t="n">
        <f aca="false">IF(ABS(BX155-BY155)&lt;0.0000001,1,0)</f>
        <v>1</v>
      </c>
    </row>
    <row r="156" customFormat="false" ht="14.25" hidden="false" customHeight="false" outlineLevel="0" collapsed="false">
      <c r="A156" s="16" t="n">
        <v>15.3</v>
      </c>
      <c r="F156" s="4" t="n">
        <f aca="false">IF(AND((A155&gt;=$D$4),(A155&lt;=$D$5)),1,IF(AND((A155&gt;$D$3),(A155&lt;$D$4)),((A155-$D$3)/($D$4-$D$3)),IF(AND((A155&gt;$D$5),(A155&lt;$D$6)),((A155-$D$6)/($D$5-$D$6)),0)))</f>
        <v>0.36</v>
      </c>
      <c r="G156" s="4" t="n">
        <f aca="false">1/(1+ABS((A155-$D$22)/$D$20)^(2*$D$21))</f>
        <v>0.029140877833622</v>
      </c>
      <c r="H156" s="4" t="n">
        <f aca="false">1/(1+EXP(-$D$35*(A155-$D$36)))</f>
        <v>0.999999999073864</v>
      </c>
      <c r="J156" s="12" t="n">
        <f aca="false">MIN(F156,MAX(G156,H156))</f>
        <v>0.36</v>
      </c>
      <c r="K156" s="12" t="n">
        <f aca="false">MAX(MIN(F156,G156),MIN(F156,H156))</f>
        <v>0.36</v>
      </c>
      <c r="L156" s="12" t="n">
        <f aca="false">IF(ABS(J156-K156)&lt;0.0000001,1,0)</f>
        <v>1</v>
      </c>
      <c r="M156" s="4" t="n">
        <f aca="false">MAX(F156,MIN(G156,H156))</f>
        <v>0.36</v>
      </c>
      <c r="N156" s="4" t="n">
        <f aca="false">MIN(MAX(F156,G156),MAX(F156,H156))</f>
        <v>0.36</v>
      </c>
      <c r="O156" s="4" t="n">
        <f aca="false">IF(ABS(M156-N156)&lt;0.0000001,1,0)</f>
        <v>1</v>
      </c>
      <c r="AA156" s="12" t="n">
        <f aca="false">F156+(G156*H156)-F156*(G156*H156)</f>
        <v>0.378650161796246</v>
      </c>
      <c r="AB156" s="12" t="n">
        <f aca="false">(F156+G156-F156*G156)*(F156+H156-F156*H156)</f>
        <v>0.378650161589082</v>
      </c>
      <c r="AC156" s="12" t="n">
        <f aca="false">IF(ABS(AA156-AB156)&lt;0.0000001,1,0)</f>
        <v>1</v>
      </c>
      <c r="AD156" s="12" t="n">
        <f aca="false">F156*(G156+H156-G156*H156)</f>
        <v>0.359999999676307</v>
      </c>
      <c r="AE156" s="12" t="n">
        <f aca="false">(F156*G156) + (F156*H156) - (F156*G156)*(F156*H156)</f>
        <v>0.366714057922955</v>
      </c>
      <c r="AF156" s="12" t="n">
        <f aca="false">IF(ABS(AD156-AE156)&lt;0.0000001,1,0)</f>
        <v>0</v>
      </c>
      <c r="AR156" s="0" t="n">
        <f aca="false">F156+(MAX(G156,H156))-F156*(MAX(G156,H156))</f>
        <v>0.999999999407273</v>
      </c>
      <c r="AS156" s="0" t="n">
        <f aca="false">MAX((F156+G156-F156*G156),(F156+H156-F156*H156))</f>
        <v>0.999999999407273</v>
      </c>
      <c r="AT156" s="0" t="n">
        <f aca="false">IF(ABS(AR156-AS156)&lt;0.0000001,1,0)</f>
        <v>1</v>
      </c>
      <c r="AU156" s="0" t="n">
        <f aca="false">F156+(MIN(G156,H156))-F156*(MIN(G156,H156))</f>
        <v>0.378650161813518</v>
      </c>
      <c r="AV156" s="0" t="n">
        <f aca="false">MIN((F156+G156-F156*G156),(F156+H156-F156*H156))</f>
        <v>0.378650161813518</v>
      </c>
      <c r="AW156" s="0" t="n">
        <f aca="false">IF(ABS(AU156-AV156)&lt;0.0000001,1,0)</f>
        <v>1</v>
      </c>
      <c r="AX156" s="0" t="n">
        <f aca="false">F156*(MAX(G156,H156))</f>
        <v>0.359999999666591</v>
      </c>
      <c r="AY156" s="0" t="n">
        <f aca="false">MAX(F156*G156,F156*H156)</f>
        <v>0.359999999666591</v>
      </c>
      <c r="AZ156" s="0" t="n">
        <f aca="false">IF(ABS(AX156-AY156)&lt;0.0000001,1,0)</f>
        <v>1</v>
      </c>
      <c r="BA156" s="0" t="n">
        <f aca="false">F156*(MIN(G156,H156))</f>
        <v>0.0104907160201039</v>
      </c>
      <c r="BB156" s="0" t="n">
        <f aca="false">MIN(F156*G156,F156*H156)</f>
        <v>0.0104907160201039</v>
      </c>
      <c r="BC156" s="0" t="n">
        <f aca="false">IF(ABS(BA156-BB156)&lt;0.0000001,1,0)</f>
        <v>1</v>
      </c>
      <c r="BO156" s="0" t="n">
        <f aca="false">1-MAX(F156,G156)</f>
        <v>0.64</v>
      </c>
      <c r="BP156" s="0" t="n">
        <f aca="false">MIN(1-F156,1-G156)</f>
        <v>0.64</v>
      </c>
      <c r="BQ156" s="0" t="n">
        <f aca="false">IF(ABS(BO156-BP156)&lt;0.0000001,1,0)</f>
        <v>1</v>
      </c>
      <c r="BR156" s="0" t="n">
        <f aca="false">1-MIN(F156,G156)</f>
        <v>0.970859122166378</v>
      </c>
      <c r="BS156" s="0" t="n">
        <f aca="false">MAX(1-F156,1-G156)</f>
        <v>0.970859122166378</v>
      </c>
      <c r="BT156" s="0" t="n">
        <f aca="false">IF(ABS(BR156-BS156)&lt;0.0000001,1,0)</f>
        <v>1</v>
      </c>
      <c r="BU156" s="0" t="n">
        <f aca="false">1-F156*G156</f>
        <v>0.989509283979896</v>
      </c>
      <c r="BV156" s="0" t="n">
        <f aca="false">(1-F156)+(1-G156)-(1-F156)*(1-G156)</f>
        <v>0.989509283979896</v>
      </c>
      <c r="BW156" s="0" t="n">
        <f aca="false">IF(ABS(BU156-BV156)&lt;0.0000001,1,0)</f>
        <v>1</v>
      </c>
      <c r="BX156" s="0" t="n">
        <f aca="false">1-(F156+G156-F156*G156)</f>
        <v>0.621349838186482</v>
      </c>
      <c r="BY156" s="0" t="n">
        <f aca="false">(1-F156)*(1-G156)</f>
        <v>0.621349838186482</v>
      </c>
      <c r="BZ156" s="0" t="n">
        <f aca="false">IF(ABS(BX156-BY156)&lt;0.0000001,1,0)</f>
        <v>1</v>
      </c>
    </row>
    <row r="157" customFormat="false" ht="14.25" hidden="false" customHeight="false" outlineLevel="0" collapsed="false">
      <c r="A157" s="16" t="n">
        <v>15.4</v>
      </c>
      <c r="F157" s="4" t="n">
        <f aca="false">IF(AND((A156&gt;=$D$4),(A156&lt;=$D$5)),1,IF(AND((A156&gt;$D$3),(A156&lt;$D$4)),((A156-$D$3)/($D$4-$D$3)),IF(AND((A156&gt;$D$5),(A156&lt;$D$6)),((A156-$D$6)/($D$5-$D$6)),0)))</f>
        <v>0.34</v>
      </c>
      <c r="G157" s="4" t="n">
        <f aca="false">1/(1+ABS((A156-$D$22)/$D$20)^(2*$D$21))</f>
        <v>0.0257297159339666</v>
      </c>
      <c r="H157" s="4" t="n">
        <f aca="false">1/(1+EXP(-$D$35*(A156-$D$36)))</f>
        <v>0.999999999379192</v>
      </c>
      <c r="J157" s="12" t="n">
        <f aca="false">MIN(F157,MAX(G157,H157))</f>
        <v>0.34</v>
      </c>
      <c r="K157" s="12" t="n">
        <f aca="false">MAX(MIN(F157,G157),MIN(F157,H157))</f>
        <v>0.34</v>
      </c>
      <c r="L157" s="12" t="n">
        <f aca="false">IF(ABS(J157-K157)&lt;0.0000001,1,0)</f>
        <v>1</v>
      </c>
      <c r="M157" s="4" t="n">
        <f aca="false">MAX(F157,MIN(G157,H157))</f>
        <v>0.34</v>
      </c>
      <c r="N157" s="4" t="n">
        <f aca="false">MIN(MAX(F157,G157),MAX(F157,H157))</f>
        <v>0.34</v>
      </c>
      <c r="O157" s="4" t="n">
        <f aca="false">IF(ABS(M157-N157)&lt;0.0000001,1,0)</f>
        <v>1</v>
      </c>
      <c r="AA157" s="12" t="n">
        <f aca="false">F157+(G157*H157)-F157*(G157*H157)</f>
        <v>0.356981612505876</v>
      </c>
      <c r="AB157" s="12" t="n">
        <f aca="false">(F157+G157-F157*G157)*(F157+H157-F157*H157)</f>
        <v>0.356981612370151</v>
      </c>
      <c r="AC157" s="12" t="n">
        <f aca="false">IF(ABS(AA157-AB157)&lt;0.0000001,1,0)</f>
        <v>1</v>
      </c>
      <c r="AD157" s="12" t="n">
        <f aca="false">F157*(G157+H157-G157*H157)</f>
        <v>0.339999999794356</v>
      </c>
      <c r="AE157" s="12" t="n">
        <f aca="false">(F157*G157) + (F157*H157) - (F157*G157)*(F157*H157)</f>
        <v>0.345773748046354</v>
      </c>
      <c r="AF157" s="12" t="n">
        <f aca="false">IF(ABS(AD157-AE157)&lt;0.0000001,1,0)</f>
        <v>0</v>
      </c>
      <c r="AR157" s="0" t="n">
        <f aca="false">F157+(MAX(G157,H157))-F157*(MAX(G157,H157))</f>
        <v>0.999999999590267</v>
      </c>
      <c r="AS157" s="0" t="n">
        <f aca="false">MAX((F157+G157-F157*G157),(F157+H157-F157*H157))</f>
        <v>0.999999999590267</v>
      </c>
      <c r="AT157" s="0" t="n">
        <f aca="false">IF(ABS(AR157-AS157)&lt;0.0000001,1,0)</f>
        <v>1</v>
      </c>
      <c r="AU157" s="0" t="n">
        <f aca="false">F157+(MIN(G157,H157))-F157*(MIN(G157,H157))</f>
        <v>0.356981612516418</v>
      </c>
      <c r="AV157" s="0" t="n">
        <f aca="false">MIN((F157+G157-F157*G157),(F157+H157-F157*H157))</f>
        <v>0.356981612516418</v>
      </c>
      <c r="AW157" s="0" t="n">
        <f aca="false">IF(ABS(AU157-AV157)&lt;0.0000001,1,0)</f>
        <v>1</v>
      </c>
      <c r="AX157" s="0" t="n">
        <f aca="false">F157*(MAX(G157,H157))</f>
        <v>0.339999999788925</v>
      </c>
      <c r="AY157" s="0" t="n">
        <f aca="false">MAX(F157*G157,F157*H157)</f>
        <v>0.339999999788925</v>
      </c>
      <c r="AZ157" s="0" t="n">
        <f aca="false">IF(ABS(AX157-AY157)&lt;0.0000001,1,0)</f>
        <v>1</v>
      </c>
      <c r="BA157" s="0" t="n">
        <f aca="false">F157*(MIN(G157,H157))</f>
        <v>0.00874810341754864</v>
      </c>
      <c r="BB157" s="0" t="n">
        <f aca="false">MIN(F157*G157,F157*H157)</f>
        <v>0.00874810341754864</v>
      </c>
      <c r="BC157" s="0" t="n">
        <f aca="false">IF(ABS(BA157-BB157)&lt;0.0000001,1,0)</f>
        <v>1</v>
      </c>
      <c r="BO157" s="0" t="n">
        <f aca="false">1-MAX(F157,G157)</f>
        <v>0.66</v>
      </c>
      <c r="BP157" s="0" t="n">
        <f aca="false">MIN(1-F157,1-G157)</f>
        <v>0.66</v>
      </c>
      <c r="BQ157" s="0" t="n">
        <f aca="false">IF(ABS(BO157-BP157)&lt;0.0000001,1,0)</f>
        <v>1</v>
      </c>
      <c r="BR157" s="0" t="n">
        <f aca="false">1-MIN(F157,G157)</f>
        <v>0.974270284066033</v>
      </c>
      <c r="BS157" s="0" t="n">
        <f aca="false">MAX(1-F157,1-G157)</f>
        <v>0.974270284066033</v>
      </c>
      <c r="BT157" s="0" t="n">
        <f aca="false">IF(ABS(BR157-BS157)&lt;0.0000001,1,0)</f>
        <v>1</v>
      </c>
      <c r="BU157" s="0" t="n">
        <f aca="false">1-F157*G157</f>
        <v>0.991251896582451</v>
      </c>
      <c r="BV157" s="0" t="n">
        <f aca="false">(1-F157)+(1-G157)-(1-F157)*(1-G157)</f>
        <v>0.991251896582452</v>
      </c>
      <c r="BW157" s="0" t="n">
        <f aca="false">IF(ABS(BU157-BV157)&lt;0.0000001,1,0)</f>
        <v>1</v>
      </c>
      <c r="BX157" s="0" t="n">
        <f aca="false">1-(F157+G157-F157*G157)</f>
        <v>0.643018387483582</v>
      </c>
      <c r="BY157" s="0" t="n">
        <f aca="false">(1-F157)*(1-G157)</f>
        <v>0.643018387483582</v>
      </c>
      <c r="BZ157" s="0" t="n">
        <f aca="false">IF(ABS(BX157-BY157)&lt;0.0000001,1,0)</f>
        <v>1</v>
      </c>
    </row>
    <row r="158" customFormat="false" ht="14.25" hidden="false" customHeight="false" outlineLevel="0" collapsed="false">
      <c r="A158" s="16" t="n">
        <v>15.5</v>
      </c>
      <c r="F158" s="4" t="n">
        <f aca="false">IF(AND((A157&gt;=$D$4),(A157&lt;=$D$5)),1,IF(AND((A157&gt;$D$3),(A157&lt;$D$4)),((A157-$D$3)/($D$4-$D$3)),IF(AND((A157&gt;$D$5),(A157&lt;$D$6)),((A157-$D$6)/($D$5-$D$6)),0)))</f>
        <v>0.32</v>
      </c>
      <c r="G158" s="4" t="n">
        <f aca="false">1/(1+ABS((A157-$D$22)/$D$20)^(2*$D$21))</f>
        <v>0.0227532978666333</v>
      </c>
      <c r="H158" s="4" t="n">
        <f aca="false">1/(1+EXP(-$D$35*(A157-$D$36)))</f>
        <v>0.99999999958386</v>
      </c>
      <c r="J158" s="12" t="n">
        <f aca="false">MIN(F158,MAX(G158,H158))</f>
        <v>0.32</v>
      </c>
      <c r="K158" s="12" t="n">
        <f aca="false">MAX(MIN(F158,G158),MIN(F158,H158))</f>
        <v>0.32</v>
      </c>
      <c r="L158" s="12" t="n">
        <f aca="false">IF(ABS(J158-K158)&lt;0.0000001,1,0)</f>
        <v>1</v>
      </c>
      <c r="M158" s="4" t="n">
        <f aca="false">MAX(F158,MIN(G158,H158))</f>
        <v>0.32</v>
      </c>
      <c r="N158" s="4" t="n">
        <f aca="false">MIN(MAX(F158,G158),MAX(F158,H158))</f>
        <v>0.32</v>
      </c>
      <c r="O158" s="4" t="n">
        <f aca="false">IF(ABS(M158-N158)&lt;0.0000001,1,0)</f>
        <v>1</v>
      </c>
      <c r="AA158" s="12" t="n">
        <f aca="false">F158+(G158*H158)-F158*(G158*H158)</f>
        <v>0.335472242542872</v>
      </c>
      <c r="AB158" s="12" t="n">
        <f aca="false">(F158+G158-F158*G158)*(F158+H158-F158*H158)</f>
        <v>0.33547224245438</v>
      </c>
      <c r="AC158" s="12" t="n">
        <f aca="false">IF(ABS(AA158-AB158)&lt;0.0000001,1,0)</f>
        <v>1</v>
      </c>
      <c r="AD158" s="12" t="n">
        <f aca="false">F158*(G158+H158-G158*H158)</f>
        <v>0.319999999869865</v>
      </c>
      <c r="AE158" s="12" t="n">
        <f aca="false">(F158*G158) + (F158*H158) - (F158*G158)*(F158*H158)</f>
        <v>0.324951117483584</v>
      </c>
      <c r="AF158" s="12" t="n">
        <f aca="false">IF(ABS(AD158-AE158)&lt;0.0000001,1,0)</f>
        <v>0</v>
      </c>
      <c r="AR158" s="0" t="n">
        <f aca="false">F158+(MAX(G158,H158))-F158*(MAX(G158,H158))</f>
        <v>0.999999999717025</v>
      </c>
      <c r="AS158" s="0" t="n">
        <f aca="false">MAX((F158+G158-F158*G158),(F158+H158-F158*H158))</f>
        <v>0.999999999717025</v>
      </c>
      <c r="AT158" s="0" t="n">
        <f aca="false">IF(ABS(AR158-AS158)&lt;0.0000001,1,0)</f>
        <v>1</v>
      </c>
      <c r="AU158" s="0" t="n">
        <f aca="false">F158+(MIN(G158,H158))-F158*(MIN(G158,H158))</f>
        <v>0.335472242549311</v>
      </c>
      <c r="AV158" s="0" t="n">
        <f aca="false">MIN((F158+G158-F158*G158),(F158+H158-F158*H158))</f>
        <v>0.335472242549311</v>
      </c>
      <c r="AW158" s="0" t="n">
        <f aca="false">IF(ABS(AU158-AV158)&lt;0.0000001,1,0)</f>
        <v>1</v>
      </c>
      <c r="AX158" s="0" t="n">
        <f aca="false">F158*(MAX(G158,H158))</f>
        <v>0.319999999866835</v>
      </c>
      <c r="AY158" s="0" t="n">
        <f aca="false">MAX(F158*G158,F158*H158)</f>
        <v>0.319999999866835</v>
      </c>
      <c r="AZ158" s="0" t="n">
        <f aca="false">IF(ABS(AX158-AY158)&lt;0.0000001,1,0)</f>
        <v>1</v>
      </c>
      <c r="BA158" s="0" t="n">
        <f aca="false">F158*(MIN(G158,H158))</f>
        <v>0.00728105531732266</v>
      </c>
      <c r="BB158" s="0" t="n">
        <f aca="false">MIN(F158*G158,F158*H158)</f>
        <v>0.00728105531732266</v>
      </c>
      <c r="BC158" s="0" t="n">
        <f aca="false">IF(ABS(BA158-BB158)&lt;0.0000001,1,0)</f>
        <v>1</v>
      </c>
      <c r="BO158" s="0" t="n">
        <f aca="false">1-MAX(F158,G158)</f>
        <v>0.68</v>
      </c>
      <c r="BP158" s="0" t="n">
        <f aca="false">MIN(1-F158,1-G158)</f>
        <v>0.68</v>
      </c>
      <c r="BQ158" s="0" t="n">
        <f aca="false">IF(ABS(BO158-BP158)&lt;0.0000001,1,0)</f>
        <v>1</v>
      </c>
      <c r="BR158" s="0" t="n">
        <f aca="false">1-MIN(F158,G158)</f>
        <v>0.977246702133367</v>
      </c>
      <c r="BS158" s="0" t="n">
        <f aca="false">MAX(1-F158,1-G158)</f>
        <v>0.977246702133367</v>
      </c>
      <c r="BT158" s="0" t="n">
        <f aca="false">IF(ABS(BR158-BS158)&lt;0.0000001,1,0)</f>
        <v>1</v>
      </c>
      <c r="BU158" s="0" t="n">
        <f aca="false">1-F158*G158</f>
        <v>0.992718944682677</v>
      </c>
      <c r="BV158" s="0" t="n">
        <f aca="false">(1-F158)+(1-G158)-(1-F158)*(1-G158)</f>
        <v>0.992718944682677</v>
      </c>
      <c r="BW158" s="0" t="n">
        <f aca="false">IF(ABS(BU158-BV158)&lt;0.0000001,1,0)</f>
        <v>1</v>
      </c>
      <c r="BX158" s="0" t="n">
        <f aca="false">1-(F158+G158-F158*G158)</f>
        <v>0.664527757450689</v>
      </c>
      <c r="BY158" s="0" t="n">
        <f aca="false">(1-F158)*(1-G158)</f>
        <v>0.664527757450689</v>
      </c>
      <c r="BZ158" s="0" t="n">
        <f aca="false">IF(ABS(BX158-BY158)&lt;0.0000001,1,0)</f>
        <v>1</v>
      </c>
    </row>
    <row r="159" customFormat="false" ht="14.25" hidden="false" customHeight="false" outlineLevel="0" collapsed="false">
      <c r="A159" s="16" t="n">
        <v>15.6</v>
      </c>
      <c r="F159" s="4" t="n">
        <f aca="false">IF(AND((A158&gt;=$D$4),(A158&lt;=$D$5)),1,IF(AND((A158&gt;$D$3),(A158&lt;$D$4)),((A158-$D$3)/($D$4-$D$3)),IF(AND((A158&gt;$D$5),(A158&lt;$D$6)),((A158-$D$6)/($D$5-$D$6)),0)))</f>
        <v>0.3</v>
      </c>
      <c r="G159" s="4" t="n">
        <f aca="false">1/(1+ABS((A158-$D$22)/$D$20)^(2*$D$21))</f>
        <v>0.0201526198782655</v>
      </c>
      <c r="H159" s="4" t="n">
        <f aca="false">1/(1+EXP(-$D$35*(A158-$D$36)))</f>
        <v>0.999999999721053</v>
      </c>
      <c r="J159" s="12" t="n">
        <f aca="false">MIN(F159,MAX(G159,H159))</f>
        <v>0.3</v>
      </c>
      <c r="K159" s="12" t="n">
        <f aca="false">MAX(MIN(F159,G159),MIN(F159,H159))</f>
        <v>0.3</v>
      </c>
      <c r="L159" s="12" t="n">
        <f aca="false">IF(ABS(J159-K159)&lt;0.0000001,1,0)</f>
        <v>1</v>
      </c>
      <c r="M159" s="4" t="n">
        <f aca="false">MAX(F159,MIN(G159,H159))</f>
        <v>0.3</v>
      </c>
      <c r="N159" s="4" t="n">
        <f aca="false">MIN(MAX(F159,G159),MAX(F159,H159))</f>
        <v>0.3</v>
      </c>
      <c r="O159" s="4" t="n">
        <f aca="false">IF(ABS(M159-N159)&lt;0.0000001,1,0)</f>
        <v>1</v>
      </c>
      <c r="AA159" s="12" t="n">
        <f aca="false">F159+(G159*H159)-F159*(G159*H159)</f>
        <v>0.314106833910851</v>
      </c>
      <c r="AB159" s="12" t="n">
        <f aca="false">(F159+G159-F159*G159)*(F159+H159-F159*H159)</f>
        <v>0.314106833853453</v>
      </c>
      <c r="AC159" s="12" t="n">
        <f aca="false">IF(ABS(AA159-AB159)&lt;0.0000001,1,0)</f>
        <v>1</v>
      </c>
      <c r="AD159" s="12" t="n">
        <f aca="false">F159*(G159+H159-G159*H159)</f>
        <v>0.299999999918002</v>
      </c>
      <c r="AE159" s="12" t="n">
        <f aca="false">(F159*G159) + (F159*H159) - (F159*G159)*(F159*H159)</f>
        <v>0.304232050091258</v>
      </c>
      <c r="AF159" s="12" t="n">
        <f aca="false">IF(ABS(AD159-AE159)&lt;0.0000001,1,0)</f>
        <v>0</v>
      </c>
      <c r="AR159" s="0" t="n">
        <f aca="false">F159+(MAX(G159,H159))-F159*(MAX(G159,H159))</f>
        <v>0.999999999804737</v>
      </c>
      <c r="AS159" s="0" t="n">
        <f aca="false">MAX((F159+G159-F159*G159),(F159+H159-F159*H159))</f>
        <v>0.999999999804737</v>
      </c>
      <c r="AT159" s="0" t="n">
        <f aca="false">IF(ABS(AR159-AS159)&lt;0.0000001,1,0)</f>
        <v>1</v>
      </c>
      <c r="AU159" s="0" t="n">
        <f aca="false">F159+(MIN(G159,H159))-F159*(MIN(G159,H159))</f>
        <v>0.314106833914786</v>
      </c>
      <c r="AV159" s="0" t="n">
        <f aca="false">MIN((F159+G159-F159*G159),(F159+H159-F159*H159))</f>
        <v>0.314106833914786</v>
      </c>
      <c r="AW159" s="0" t="n">
        <f aca="false">IF(ABS(AU159-AV159)&lt;0.0000001,1,0)</f>
        <v>1</v>
      </c>
      <c r="AX159" s="0" t="n">
        <f aca="false">F159*(MAX(G159,H159))</f>
        <v>0.299999999916316</v>
      </c>
      <c r="AY159" s="0" t="n">
        <f aca="false">MAX(F159*G159,F159*H159)</f>
        <v>0.299999999916316</v>
      </c>
      <c r="AZ159" s="0" t="n">
        <f aca="false">IF(ABS(AX159-AY159)&lt;0.0000001,1,0)</f>
        <v>1</v>
      </c>
      <c r="BA159" s="0" t="n">
        <f aca="false">F159*(MIN(G159,H159))</f>
        <v>0.00604578596347965</v>
      </c>
      <c r="BB159" s="0" t="n">
        <f aca="false">MIN(F159*G159,F159*H159)</f>
        <v>0.00604578596347965</v>
      </c>
      <c r="BC159" s="0" t="n">
        <f aca="false">IF(ABS(BA159-BB159)&lt;0.0000001,1,0)</f>
        <v>1</v>
      </c>
      <c r="BO159" s="0" t="n">
        <f aca="false">1-MAX(F159,G159)</f>
        <v>0.7</v>
      </c>
      <c r="BP159" s="0" t="n">
        <f aca="false">MIN(1-F159,1-G159)</f>
        <v>0.7</v>
      </c>
      <c r="BQ159" s="0" t="n">
        <f aca="false">IF(ABS(BO159-BP159)&lt;0.0000001,1,0)</f>
        <v>1</v>
      </c>
      <c r="BR159" s="0" t="n">
        <f aca="false">1-MIN(F159,G159)</f>
        <v>0.979847380121734</v>
      </c>
      <c r="BS159" s="0" t="n">
        <f aca="false">MAX(1-F159,1-G159)</f>
        <v>0.979847380121734</v>
      </c>
      <c r="BT159" s="0" t="n">
        <f aca="false">IF(ABS(BR159-BS159)&lt;0.0000001,1,0)</f>
        <v>1</v>
      </c>
      <c r="BU159" s="0" t="n">
        <f aca="false">1-F159*G159</f>
        <v>0.99395421403652</v>
      </c>
      <c r="BV159" s="0" t="n">
        <f aca="false">(1-F159)+(1-G159)-(1-F159)*(1-G159)</f>
        <v>0.99395421403652</v>
      </c>
      <c r="BW159" s="0" t="n">
        <f aca="false">IF(ABS(BU159-BV159)&lt;0.0000001,1,0)</f>
        <v>1</v>
      </c>
      <c r="BX159" s="0" t="n">
        <f aca="false">1-(F159+G159-F159*G159)</f>
        <v>0.685893166085214</v>
      </c>
      <c r="BY159" s="0" t="n">
        <f aca="false">(1-F159)*(1-G159)</f>
        <v>0.685893166085214</v>
      </c>
      <c r="BZ159" s="0" t="n">
        <f aca="false">IF(ABS(BX159-BY159)&lt;0.0000001,1,0)</f>
        <v>1</v>
      </c>
    </row>
    <row r="160" customFormat="false" ht="14.25" hidden="false" customHeight="false" outlineLevel="0" collapsed="false">
      <c r="A160" s="16" t="n">
        <v>15.7</v>
      </c>
      <c r="F160" s="4" t="n">
        <f aca="false">IF(AND((A159&gt;=$D$4),(A159&lt;=$D$5)),1,IF(AND((A159&gt;$D$3),(A159&lt;$D$4)),((A159-$D$3)/($D$4-$D$3)),IF(AND((A159&gt;$D$5),(A159&lt;$D$6)),((A159-$D$6)/($D$5-$D$6)),0)))</f>
        <v>0.28</v>
      </c>
      <c r="G160" s="4" t="n">
        <f aca="false">1/(1+ABS((A159-$D$22)/$D$20)^(2*$D$21))</f>
        <v>0.017876987382552</v>
      </c>
      <c r="H160" s="4" t="n">
        <f aca="false">1/(1+EXP(-$D$35*(A159-$D$36)))</f>
        <v>0.999999999813017</v>
      </c>
      <c r="J160" s="12" t="n">
        <f aca="false">MIN(F160,MAX(G160,H160))</f>
        <v>0.28</v>
      </c>
      <c r="K160" s="12" t="n">
        <f aca="false">MAX(MIN(F160,G160),MIN(F160,H160))</f>
        <v>0.28</v>
      </c>
      <c r="L160" s="12" t="n">
        <f aca="false">IF(ABS(J160-K160)&lt;0.0000001,1,0)</f>
        <v>1</v>
      </c>
      <c r="M160" s="4" t="n">
        <f aca="false">MAX(F160,MIN(G160,H160))</f>
        <v>0.28</v>
      </c>
      <c r="N160" s="4" t="n">
        <f aca="false">MIN(MAX(F160,G160),MAX(F160,H160))</f>
        <v>0.28</v>
      </c>
      <c r="O160" s="4" t="n">
        <f aca="false">IF(ABS(M160-N160)&lt;0.0000001,1,0)</f>
        <v>1</v>
      </c>
      <c r="AA160" s="12" t="n">
        <f aca="false">F160+(G160*H160)-F160*(G160*H160)</f>
        <v>0.292871430913031</v>
      </c>
      <c r="AB160" s="12" t="n">
        <f aca="false">(F160+G160-F160*G160)*(F160+H160-F160*H160)</f>
        <v>0.292871430876009</v>
      </c>
      <c r="AC160" s="12" t="n">
        <f aca="false">IF(ABS(AA160-AB160)&lt;0.0000001,1,0)</f>
        <v>1</v>
      </c>
      <c r="AD160" s="12" t="n">
        <f aca="false">F160*(G160+H160-G160*H160)</f>
        <v>0.279999999948581</v>
      </c>
      <c r="AE160" s="12" t="n">
        <f aca="false">(F160*G160) + (F160*H160) - (F160*G160)*(F160*H160)</f>
        <v>0.283604000604229</v>
      </c>
      <c r="AF160" s="12" t="n">
        <f aca="false">IF(ABS(AD160-AE160)&lt;0.0000001,1,0)</f>
        <v>0</v>
      </c>
      <c r="AR160" s="0" t="n">
        <f aca="false">F160+(MAX(G160,H160))-F160*(MAX(G160,H160))</f>
        <v>0.999999999865372</v>
      </c>
      <c r="AS160" s="0" t="n">
        <f aca="false">MAX((F160+G160-F160*G160),(F160+H160-F160*H160))</f>
        <v>0.999999999865372</v>
      </c>
      <c r="AT160" s="0" t="n">
        <f aca="false">IF(ABS(AR160-AS160)&lt;0.0000001,1,0)</f>
        <v>1</v>
      </c>
      <c r="AU160" s="0" t="n">
        <f aca="false">F160+(MIN(G160,H160))-F160*(MIN(G160,H160))</f>
        <v>0.292871430915438</v>
      </c>
      <c r="AV160" s="0" t="n">
        <f aca="false">MIN((F160+G160-F160*G160),(F160+H160-F160*H160))</f>
        <v>0.292871430915438</v>
      </c>
      <c r="AW160" s="0" t="n">
        <f aca="false">IF(ABS(AU160-AV160)&lt;0.0000001,1,0)</f>
        <v>1</v>
      </c>
      <c r="AX160" s="0" t="n">
        <f aca="false">F160*(MAX(G160,H160))</f>
        <v>0.279999999947645</v>
      </c>
      <c r="AY160" s="0" t="n">
        <f aca="false">MAX(F160*G160,F160*H160)</f>
        <v>0.279999999947645</v>
      </c>
      <c r="AZ160" s="0" t="n">
        <f aca="false">IF(ABS(AX160-AY160)&lt;0.0000001,1,0)</f>
        <v>1</v>
      </c>
      <c r="BA160" s="0" t="n">
        <f aca="false">F160*(MIN(G160,H160))</f>
        <v>0.00500555646711455</v>
      </c>
      <c r="BB160" s="0" t="n">
        <f aca="false">MIN(F160*G160,F160*H160)</f>
        <v>0.00500555646711455</v>
      </c>
      <c r="BC160" s="0" t="n">
        <f aca="false">IF(ABS(BA160-BB160)&lt;0.0000001,1,0)</f>
        <v>1</v>
      </c>
      <c r="BO160" s="0" t="n">
        <f aca="false">1-MAX(F160,G160)</f>
        <v>0.72</v>
      </c>
      <c r="BP160" s="0" t="n">
        <f aca="false">MIN(1-F160,1-G160)</f>
        <v>0.72</v>
      </c>
      <c r="BQ160" s="0" t="n">
        <f aca="false">IF(ABS(BO160-BP160)&lt;0.0000001,1,0)</f>
        <v>1</v>
      </c>
      <c r="BR160" s="0" t="n">
        <f aca="false">1-MIN(F160,G160)</f>
        <v>0.982123012617448</v>
      </c>
      <c r="BS160" s="0" t="n">
        <f aca="false">MAX(1-F160,1-G160)</f>
        <v>0.982123012617448</v>
      </c>
      <c r="BT160" s="0" t="n">
        <f aca="false">IF(ABS(BR160-BS160)&lt;0.0000001,1,0)</f>
        <v>1</v>
      </c>
      <c r="BU160" s="0" t="n">
        <f aca="false">1-F160*G160</f>
        <v>0.994994443532886</v>
      </c>
      <c r="BV160" s="0" t="n">
        <f aca="false">(1-F160)+(1-G160)-(1-F160)*(1-G160)</f>
        <v>0.994994443532886</v>
      </c>
      <c r="BW160" s="0" t="n">
        <f aca="false">IF(ABS(BU160-BV160)&lt;0.0000001,1,0)</f>
        <v>1</v>
      </c>
      <c r="BX160" s="0" t="n">
        <f aca="false">1-(F160+G160-F160*G160)</f>
        <v>0.707128569084563</v>
      </c>
      <c r="BY160" s="0" t="n">
        <f aca="false">(1-F160)*(1-G160)</f>
        <v>0.707128569084563</v>
      </c>
      <c r="BZ160" s="0" t="n">
        <f aca="false">IF(ABS(BX160-BY160)&lt;0.0000001,1,0)</f>
        <v>1</v>
      </c>
    </row>
    <row r="161" customFormat="false" ht="14.25" hidden="false" customHeight="false" outlineLevel="0" collapsed="false">
      <c r="A161" s="16" t="n">
        <v>15.8</v>
      </c>
      <c r="F161" s="4" t="n">
        <f aca="false">IF(AND((A160&gt;=$D$4),(A160&lt;=$D$5)),1,IF(AND((A160&gt;$D$3),(A160&lt;$D$4)),((A160-$D$3)/($D$4-$D$3)),IF(AND((A160&gt;$D$5),(A160&lt;$D$6)),((A160-$D$6)/($D$5-$D$6)),0)))</f>
        <v>0.26</v>
      </c>
      <c r="G161" s="4" t="n">
        <f aca="false">1/(1+ABS((A160-$D$22)/$D$20)^(2*$D$21))</f>
        <v>0.0158828454964986</v>
      </c>
      <c r="H161" s="4" t="n">
        <f aca="false">1/(1+EXP(-$D$35*(A160-$D$36)))</f>
        <v>0.999999999874661</v>
      </c>
      <c r="J161" s="12" t="n">
        <f aca="false">MIN(F161,MAX(G161,H161))</f>
        <v>0.26</v>
      </c>
      <c r="K161" s="12" t="n">
        <f aca="false">MAX(MIN(F161,G161),MIN(F161,H161))</f>
        <v>0.26</v>
      </c>
      <c r="L161" s="12" t="n">
        <f aca="false">IF(ABS(J161-K161)&lt;0.0000001,1,0)</f>
        <v>1</v>
      </c>
      <c r="M161" s="4" t="n">
        <f aca="false">MAX(F161,MIN(G161,H161))</f>
        <v>0.26</v>
      </c>
      <c r="N161" s="4" t="n">
        <f aca="false">MIN(MAX(F161,G161),MAX(F161,H161))</f>
        <v>0.26</v>
      </c>
      <c r="O161" s="4" t="n">
        <f aca="false">IF(ABS(M161-N161)&lt;0.0000001,1,0)</f>
        <v>1</v>
      </c>
      <c r="AA161" s="12" t="n">
        <f aca="false">F161+(G161*H161)-F161*(G161*H161)</f>
        <v>0.271753305665936</v>
      </c>
      <c r="AB161" s="12" t="n">
        <f aca="false">(F161+G161-F161*G161)*(F161+H161-F161*H161)</f>
        <v>0.271753305642204</v>
      </c>
      <c r="AC161" s="12" t="n">
        <f aca="false">IF(ABS(AA161-AB161)&lt;0.0000001,1,0)</f>
        <v>1</v>
      </c>
      <c r="AD161" s="12" t="n">
        <f aca="false">F161*(G161+H161-G161*H161)</f>
        <v>0.25999999996793</v>
      </c>
      <c r="AE161" s="12" t="n">
        <f aca="false">(F161*G161) + (F161*H161) - (F161*G161)*(F161*H161)</f>
        <v>0.263055859441073</v>
      </c>
      <c r="AF161" s="12" t="n">
        <f aca="false">IF(ABS(AD161-AE161)&lt;0.0000001,1,0)</f>
        <v>0</v>
      </c>
      <c r="AR161" s="0" t="n">
        <f aca="false">F161+(MAX(G161,H161))-F161*(MAX(G161,H161))</f>
        <v>0.999999999907249</v>
      </c>
      <c r="AS161" s="0" t="n">
        <f aca="false">MAX((F161+G161-F161*G161),(F161+H161-F161*H161))</f>
        <v>0.999999999907249</v>
      </c>
      <c r="AT161" s="0" t="n">
        <f aca="false">IF(ABS(AR161-AS161)&lt;0.0000001,1,0)</f>
        <v>1</v>
      </c>
      <c r="AU161" s="0" t="n">
        <f aca="false">F161+(MIN(G161,H161))-F161*(MIN(G161,H161))</f>
        <v>0.271753305667409</v>
      </c>
      <c r="AV161" s="0" t="n">
        <f aca="false">MIN((F161+G161-F161*G161),(F161+H161-F161*H161))</f>
        <v>0.271753305667409</v>
      </c>
      <c r="AW161" s="0" t="n">
        <f aca="false">IF(ABS(AU161-AV161)&lt;0.0000001,1,0)</f>
        <v>1</v>
      </c>
      <c r="AX161" s="0" t="n">
        <f aca="false">F161*(MAX(G161,H161))</f>
        <v>0.259999999967412</v>
      </c>
      <c r="AY161" s="0" t="n">
        <f aca="false">MAX(F161*G161,F161*H161)</f>
        <v>0.259999999967412</v>
      </c>
      <c r="AZ161" s="0" t="n">
        <f aca="false">IF(ABS(AX161-AY161)&lt;0.0000001,1,0)</f>
        <v>1</v>
      </c>
      <c r="BA161" s="0" t="n">
        <f aca="false">F161*(MIN(G161,H161))</f>
        <v>0.00412953982908965</v>
      </c>
      <c r="BB161" s="0" t="n">
        <f aca="false">MIN(F161*G161,F161*H161)</f>
        <v>0.00412953982908965</v>
      </c>
      <c r="BC161" s="0" t="n">
        <f aca="false">IF(ABS(BA161-BB161)&lt;0.0000001,1,0)</f>
        <v>1</v>
      </c>
      <c r="BO161" s="0" t="n">
        <f aca="false">1-MAX(F161,G161)</f>
        <v>0.74</v>
      </c>
      <c r="BP161" s="0" t="n">
        <f aca="false">MIN(1-F161,1-G161)</f>
        <v>0.74</v>
      </c>
      <c r="BQ161" s="0" t="n">
        <f aca="false">IF(ABS(BO161-BP161)&lt;0.0000001,1,0)</f>
        <v>1</v>
      </c>
      <c r="BR161" s="0" t="n">
        <f aca="false">1-MIN(F161,G161)</f>
        <v>0.984117154503501</v>
      </c>
      <c r="BS161" s="0" t="n">
        <f aca="false">MAX(1-F161,1-G161)</f>
        <v>0.984117154503501</v>
      </c>
      <c r="BT161" s="0" t="n">
        <f aca="false">IF(ABS(BR161-BS161)&lt;0.0000001,1,0)</f>
        <v>1</v>
      </c>
      <c r="BU161" s="0" t="n">
        <f aca="false">1-F161*G161</f>
        <v>0.99587046017091</v>
      </c>
      <c r="BV161" s="0" t="n">
        <f aca="false">(1-F161)+(1-G161)-(1-F161)*(1-G161)</f>
        <v>0.99587046017091</v>
      </c>
      <c r="BW161" s="0" t="n">
        <f aca="false">IF(ABS(BU161-BV161)&lt;0.0000001,1,0)</f>
        <v>1</v>
      </c>
      <c r="BX161" s="0" t="n">
        <f aca="false">1-(F161+G161-F161*G161)</f>
        <v>0.728246694332591</v>
      </c>
      <c r="BY161" s="0" t="n">
        <f aca="false">(1-F161)*(1-G161)</f>
        <v>0.728246694332591</v>
      </c>
      <c r="BZ161" s="0" t="n">
        <f aca="false">IF(ABS(BX161-BY161)&lt;0.0000001,1,0)</f>
        <v>1</v>
      </c>
    </row>
    <row r="162" customFormat="false" ht="14.25" hidden="false" customHeight="false" outlineLevel="0" collapsed="false">
      <c r="A162" s="16" t="n">
        <v>15.9</v>
      </c>
      <c r="F162" s="4" t="n">
        <f aca="false">IF(AND((A161&gt;=$D$4),(A161&lt;=$D$5)),1,IF(AND((A161&gt;$D$3),(A161&lt;$D$4)),((A161-$D$3)/($D$4-$D$3)),IF(AND((A161&gt;$D$5),(A161&lt;$D$6)),((A161-$D$6)/($D$5-$D$6)),0)))</f>
        <v>0.24</v>
      </c>
      <c r="G162" s="4" t="n">
        <f aca="false">1/(1+ABS((A161-$D$22)/$D$20)^(2*$D$21))</f>
        <v>0.0141327625817918</v>
      </c>
      <c r="H162" s="4" t="n">
        <f aca="false">1/(1+EXP(-$D$35*(A161-$D$36)))</f>
        <v>0.999999999915983</v>
      </c>
      <c r="J162" s="12" t="n">
        <f aca="false">MIN(F162,MAX(G162,H162))</f>
        <v>0.24</v>
      </c>
      <c r="K162" s="12" t="n">
        <f aca="false">MAX(MIN(F162,G162),MIN(F162,H162))</f>
        <v>0.24</v>
      </c>
      <c r="L162" s="12" t="n">
        <f aca="false">IF(ABS(J162-K162)&lt;0.0000001,1,0)</f>
        <v>1</v>
      </c>
      <c r="M162" s="4" t="n">
        <f aca="false">MAX(F162,MIN(G162,H162))</f>
        <v>0.24</v>
      </c>
      <c r="N162" s="4" t="n">
        <f aca="false">MIN(MAX(F162,G162),MAX(F162,H162))</f>
        <v>0.24</v>
      </c>
      <c r="O162" s="4" t="n">
        <f aca="false">IF(ABS(M162-N162)&lt;0.0000001,1,0)</f>
        <v>1</v>
      </c>
      <c r="AA162" s="12" t="n">
        <f aca="false">F162+(G162*H162)-F162*(G162*H162)</f>
        <v>0.250740899561259</v>
      </c>
      <c r="AB162" s="12" t="n">
        <f aca="false">(F162+G162-F162*G162)*(F162+H162-F162*H162)</f>
        <v>0.250740899546151</v>
      </c>
      <c r="AC162" s="12" t="n">
        <f aca="false">IF(ABS(AA162-AB162)&lt;0.0000001,1,0)</f>
        <v>1</v>
      </c>
      <c r="AD162" s="12" t="n">
        <f aca="false">F162*(G162+H162-G162*H162)</f>
        <v>0.239999999980121</v>
      </c>
      <c r="AE162" s="12" t="n">
        <f aca="false">(F162*G162) + (F162*H162) - (F162*G162)*(F162*H162)</f>
        <v>0.242577815874823</v>
      </c>
      <c r="AF162" s="12" t="n">
        <f aca="false">IF(ABS(AD162-AE162)&lt;0.0000001,1,0)</f>
        <v>0</v>
      </c>
      <c r="AR162" s="0" t="n">
        <f aca="false">F162+(MAX(G162,H162))-F162*(MAX(G162,H162))</f>
        <v>0.999999999936147</v>
      </c>
      <c r="AS162" s="0" t="n">
        <f aca="false">MAX((F162+G162-F162*G162),(F162+H162-F162*H162))</f>
        <v>0.999999999936147</v>
      </c>
      <c r="AT162" s="0" t="n">
        <f aca="false">IF(ABS(AR162-AS162)&lt;0.0000001,1,0)</f>
        <v>1</v>
      </c>
      <c r="AU162" s="0" t="n">
        <f aca="false">F162+(MIN(G162,H162))-F162*(MIN(G162,H162))</f>
        <v>0.250740899562162</v>
      </c>
      <c r="AV162" s="0" t="n">
        <f aca="false">MIN((F162+G162-F162*G162),(F162+H162-F162*H162))</f>
        <v>0.250740899562162</v>
      </c>
      <c r="AW162" s="0" t="n">
        <f aca="false">IF(ABS(AU162-AV162)&lt;0.0000001,1,0)</f>
        <v>1</v>
      </c>
      <c r="AX162" s="0" t="n">
        <f aca="false">F162*(MAX(G162,H162))</f>
        <v>0.239999999979836</v>
      </c>
      <c r="AY162" s="0" t="n">
        <f aca="false">MAX(F162*G162,F162*H162)</f>
        <v>0.239999999979836</v>
      </c>
      <c r="AZ162" s="0" t="n">
        <f aca="false">IF(ABS(AX162-AY162)&lt;0.0000001,1,0)</f>
        <v>1</v>
      </c>
      <c r="BA162" s="0" t="n">
        <f aca="false">F162*(MIN(G162,H162))</f>
        <v>0.00339186301963004</v>
      </c>
      <c r="BB162" s="0" t="n">
        <f aca="false">MIN(F162*G162,F162*H162)</f>
        <v>0.00339186301963004</v>
      </c>
      <c r="BC162" s="0" t="n">
        <f aca="false">IF(ABS(BA162-BB162)&lt;0.0000001,1,0)</f>
        <v>1</v>
      </c>
      <c r="BO162" s="0" t="n">
        <f aca="false">1-MAX(F162,G162)</f>
        <v>0.76</v>
      </c>
      <c r="BP162" s="0" t="n">
        <f aca="false">MIN(1-F162,1-G162)</f>
        <v>0.76</v>
      </c>
      <c r="BQ162" s="0" t="n">
        <f aca="false">IF(ABS(BO162-BP162)&lt;0.0000001,1,0)</f>
        <v>1</v>
      </c>
      <c r="BR162" s="0" t="n">
        <f aca="false">1-MIN(F162,G162)</f>
        <v>0.985867237418208</v>
      </c>
      <c r="BS162" s="0" t="n">
        <f aca="false">MAX(1-F162,1-G162)</f>
        <v>0.985867237418208</v>
      </c>
      <c r="BT162" s="0" t="n">
        <f aca="false">IF(ABS(BR162-BS162)&lt;0.0000001,1,0)</f>
        <v>1</v>
      </c>
      <c r="BU162" s="0" t="n">
        <f aca="false">1-F162*G162</f>
        <v>0.99660813698037</v>
      </c>
      <c r="BV162" s="0" t="n">
        <f aca="false">(1-F162)+(1-G162)-(1-F162)*(1-G162)</f>
        <v>0.99660813698037</v>
      </c>
      <c r="BW162" s="0" t="n">
        <f aca="false">IF(ABS(BU162-BV162)&lt;0.0000001,1,0)</f>
        <v>1</v>
      </c>
      <c r="BX162" s="0" t="n">
        <f aca="false">1-(F162+G162-F162*G162)</f>
        <v>0.749259100437838</v>
      </c>
      <c r="BY162" s="0" t="n">
        <f aca="false">(1-F162)*(1-G162)</f>
        <v>0.749259100437838</v>
      </c>
      <c r="BZ162" s="0" t="n">
        <f aca="false">IF(ABS(BX162-BY162)&lt;0.0000001,1,0)</f>
        <v>1</v>
      </c>
    </row>
    <row r="163" customFormat="false" ht="14.25" hidden="false" customHeight="false" outlineLevel="0" collapsed="false">
      <c r="A163" s="16" t="n">
        <v>16</v>
      </c>
      <c r="F163" s="4" t="n">
        <f aca="false">IF(AND((A162&gt;=$D$4),(A162&lt;=$D$5)),1,IF(AND((A162&gt;$D$3),(A162&lt;$D$4)),((A162-$D$3)/($D$4-$D$3)),IF(AND((A162&gt;$D$5),(A162&lt;$D$6)),((A162-$D$6)/($D$5-$D$6)),0)))</f>
        <v>0.22</v>
      </c>
      <c r="G163" s="4" t="n">
        <f aca="false">1/(1+ABS((A162-$D$22)/$D$20)^(2*$D$21))</f>
        <v>0.0125945519995307</v>
      </c>
      <c r="H163" s="4" t="n">
        <f aca="false">1/(1+EXP(-$D$35*(A162-$D$36)))</f>
        <v>0.999999999943682</v>
      </c>
      <c r="J163" s="12" t="n">
        <f aca="false">MIN(F163,MAX(G163,H163))</f>
        <v>0.22</v>
      </c>
      <c r="K163" s="12" t="n">
        <f aca="false">MAX(MIN(F163,G163),MIN(F163,H163))</f>
        <v>0.22</v>
      </c>
      <c r="L163" s="12" t="n">
        <f aca="false">IF(ABS(J163-K163)&lt;0.0000001,1,0)</f>
        <v>1</v>
      </c>
      <c r="M163" s="4" t="n">
        <f aca="false">MAX(F163,MIN(G163,H163))</f>
        <v>0.22</v>
      </c>
      <c r="N163" s="4" t="n">
        <f aca="false">MIN(MAX(F163,G163),MAX(F163,H163))</f>
        <v>0.22</v>
      </c>
      <c r="O163" s="4" t="n">
        <f aca="false">IF(ABS(M163-N163)&lt;0.0000001,1,0)</f>
        <v>1</v>
      </c>
      <c r="AA163" s="12" t="n">
        <f aca="false">F163+(G163*H163)-F163*(G163*H163)</f>
        <v>0.229823750559081</v>
      </c>
      <c r="AB163" s="12" t="n">
        <f aca="false">(F163+G163-F163*G163)*(F163+H163-F163*H163)</f>
        <v>0.229823750549538</v>
      </c>
      <c r="AC163" s="12" t="n">
        <f aca="false">IF(ABS(AA163-AB163)&lt;0.0000001,1,0)</f>
        <v>1</v>
      </c>
      <c r="AD163" s="12" t="n">
        <f aca="false">F163*(G163+H163-G163*H163)</f>
        <v>0.219999999987766</v>
      </c>
      <c r="AE163" s="12" t="n">
        <f aca="false">(F163*G163) + (F163*H163) - (F163*G163)*(F163*H163)</f>
        <v>0.222161225110764</v>
      </c>
      <c r="AF163" s="12" t="n">
        <f aca="false">IF(ABS(AD163-AE163)&lt;0.0000001,1,0)</f>
        <v>0</v>
      </c>
      <c r="AR163" s="0" t="n">
        <f aca="false">F163+(MAX(G163,H163))-F163*(MAX(G163,H163))</f>
        <v>0.999999999956072</v>
      </c>
      <c r="AS163" s="0" t="n">
        <f aca="false">MAX((F163+G163-F163*G163),(F163+H163-F163*H163))</f>
        <v>0.999999999956072</v>
      </c>
      <c r="AT163" s="0" t="n">
        <f aca="false">IF(ABS(AR163-AS163)&lt;0.0000001,1,0)</f>
        <v>1</v>
      </c>
      <c r="AU163" s="0" t="n">
        <f aca="false">F163+(MIN(G163,H163))-F163*(MIN(G163,H163))</f>
        <v>0.229823750559634</v>
      </c>
      <c r="AV163" s="0" t="n">
        <f aca="false">MIN((F163+G163-F163*G163),(F163+H163-F163*H163))</f>
        <v>0.229823750559634</v>
      </c>
      <c r="AW163" s="0" t="n">
        <f aca="false">IF(ABS(AU163-AV163)&lt;0.0000001,1,0)</f>
        <v>1</v>
      </c>
      <c r="AX163" s="0" t="n">
        <f aca="false">F163*(MAX(G163,H163))</f>
        <v>0.21999999998761</v>
      </c>
      <c r="AY163" s="0" t="n">
        <f aca="false">MAX(F163*G163,F163*H163)</f>
        <v>0.21999999998761</v>
      </c>
      <c r="AZ163" s="0" t="n">
        <f aca="false">IF(ABS(AX163-AY163)&lt;0.0000001,1,0)</f>
        <v>1</v>
      </c>
      <c r="BA163" s="0" t="n">
        <f aca="false">F163*(MIN(G163,H163))</f>
        <v>0.00277080143989676</v>
      </c>
      <c r="BB163" s="0" t="n">
        <f aca="false">MIN(F163*G163,F163*H163)</f>
        <v>0.00277080143989676</v>
      </c>
      <c r="BC163" s="0" t="n">
        <f aca="false">IF(ABS(BA163-BB163)&lt;0.0000001,1,0)</f>
        <v>1</v>
      </c>
      <c r="BO163" s="0" t="n">
        <f aca="false">1-MAX(F163,G163)</f>
        <v>0.78</v>
      </c>
      <c r="BP163" s="0" t="n">
        <f aca="false">MIN(1-F163,1-G163)</f>
        <v>0.78</v>
      </c>
      <c r="BQ163" s="0" t="n">
        <f aca="false">IF(ABS(BO163-BP163)&lt;0.0000001,1,0)</f>
        <v>1</v>
      </c>
      <c r="BR163" s="0" t="n">
        <f aca="false">1-MIN(F163,G163)</f>
        <v>0.987405448000469</v>
      </c>
      <c r="BS163" s="0" t="n">
        <f aca="false">MAX(1-F163,1-G163)</f>
        <v>0.987405448000469</v>
      </c>
      <c r="BT163" s="0" t="n">
        <f aca="false">IF(ABS(BR163-BS163)&lt;0.0000001,1,0)</f>
        <v>1</v>
      </c>
      <c r="BU163" s="0" t="n">
        <f aca="false">1-F163*G163</f>
        <v>0.997229198560103</v>
      </c>
      <c r="BV163" s="0" t="n">
        <f aca="false">(1-F163)+(1-G163)-(1-F163)*(1-G163)</f>
        <v>0.997229198560103</v>
      </c>
      <c r="BW163" s="0" t="n">
        <f aca="false">IF(ABS(BU163-BV163)&lt;0.0000001,1,0)</f>
        <v>1</v>
      </c>
      <c r="BX163" s="0" t="n">
        <f aca="false">1-(F163+G163-F163*G163)</f>
        <v>0.770176249440366</v>
      </c>
      <c r="BY163" s="0" t="n">
        <f aca="false">(1-F163)*(1-G163)</f>
        <v>0.770176249440366</v>
      </c>
      <c r="BZ163" s="0" t="n">
        <f aca="false">IF(ABS(BX163-BY163)&lt;0.0000001,1,0)</f>
        <v>1</v>
      </c>
    </row>
    <row r="164" customFormat="false" ht="14.25" hidden="false" customHeight="false" outlineLevel="0" collapsed="false">
      <c r="A164" s="16" t="n">
        <v>16.1</v>
      </c>
      <c r="F164" s="4" t="n">
        <f aca="false">IF(AND((A163&gt;=$D$4),(A163&lt;=$D$5)),1,IF(AND((A163&gt;$D$3),(A163&lt;$D$4)),((A163-$D$3)/($D$4-$D$3)),IF(AND((A163&gt;$D$5),(A163&lt;$D$6)),((A163-$D$6)/($D$5-$D$6)),0)))</f>
        <v>0.2</v>
      </c>
      <c r="G164" s="4" t="n">
        <f aca="false">1/(1+ABS((A163-$D$22)/$D$20)^(2*$D$21))</f>
        <v>0.0112405166287986</v>
      </c>
      <c r="H164" s="4" t="n">
        <f aca="false">1/(1+EXP(-$D$35*(A163-$D$36)))</f>
        <v>0.999999999962249</v>
      </c>
      <c r="J164" s="12" t="n">
        <f aca="false">MIN(F164,MAX(G164,H164))</f>
        <v>0.2</v>
      </c>
      <c r="K164" s="12" t="n">
        <f aca="false">MAX(MIN(F164,G164),MIN(F164,H164))</f>
        <v>0.2</v>
      </c>
      <c r="L164" s="12" t="n">
        <f aca="false">IF(ABS(J164-K164)&lt;0.0000001,1,0)</f>
        <v>1</v>
      </c>
      <c r="M164" s="4" t="n">
        <f aca="false">MAX(F164,MIN(G164,H164))</f>
        <v>0.2</v>
      </c>
      <c r="N164" s="4" t="n">
        <f aca="false">MIN(MAX(F164,G164),MAX(F164,H164))</f>
        <v>0.2</v>
      </c>
      <c r="O164" s="4" t="n">
        <f aca="false">IF(ABS(M164-N164)&lt;0.0000001,1,0)</f>
        <v>1</v>
      </c>
      <c r="AA164" s="12" t="n">
        <f aca="false">F164+(G164*H164)-F164*(G164*H164)</f>
        <v>0.208992413302699</v>
      </c>
      <c r="AB164" s="12" t="n">
        <f aca="false">(F164+G164-F164*G164)*(F164+H164-F164*H164)</f>
        <v>0.208992413296727</v>
      </c>
      <c r="AC164" s="12" t="n">
        <f aca="false">IF(ABS(AA164-AB164)&lt;0.0000001,1,0)</f>
        <v>1</v>
      </c>
      <c r="AD164" s="12" t="n">
        <f aca="false">F164*(G164+H164-G164*H164)</f>
        <v>0.199999999992535</v>
      </c>
      <c r="AE164" s="12" t="n">
        <f aca="false">(F164*G164) + (F164*H164) - (F164*G164)*(F164*H164)</f>
        <v>0.201798482653075</v>
      </c>
      <c r="AF164" s="12" t="n">
        <f aca="false">IF(ABS(AD164-AE164)&lt;0.0000001,1,0)</f>
        <v>0</v>
      </c>
      <c r="AR164" s="0" t="n">
        <f aca="false">F164+(MAX(G164,H164))-F164*(MAX(G164,H164))</f>
        <v>0.999999999969799</v>
      </c>
      <c r="AS164" s="0" t="n">
        <f aca="false">MAX((F164+G164-F164*G164),(F164+H164-F164*H164))</f>
        <v>0.999999999969799</v>
      </c>
      <c r="AT164" s="0" t="n">
        <f aca="false">IF(ABS(AR164-AS164)&lt;0.0000001,1,0)</f>
        <v>1</v>
      </c>
      <c r="AU164" s="0" t="n">
        <f aca="false">F164+(MIN(G164,H164))-F164*(MIN(G164,H164))</f>
        <v>0.208992413303039</v>
      </c>
      <c r="AV164" s="0" t="n">
        <f aca="false">MIN((F164+G164-F164*G164),(F164+H164-F164*H164))</f>
        <v>0.208992413303039</v>
      </c>
      <c r="AW164" s="0" t="n">
        <f aca="false">IF(ABS(AU164-AV164)&lt;0.0000001,1,0)</f>
        <v>1</v>
      </c>
      <c r="AX164" s="0" t="n">
        <f aca="false">F164*(MAX(G164,H164))</f>
        <v>0.19999999999245</v>
      </c>
      <c r="AY164" s="0" t="n">
        <f aca="false">MAX(F164*G164,F164*H164)</f>
        <v>0.19999999999245</v>
      </c>
      <c r="AZ164" s="0" t="n">
        <f aca="false">IF(ABS(AX164-AY164)&lt;0.0000001,1,0)</f>
        <v>1</v>
      </c>
      <c r="BA164" s="0" t="n">
        <f aca="false">F164*(MIN(G164,H164))</f>
        <v>0.00224810332575973</v>
      </c>
      <c r="BB164" s="0" t="n">
        <f aca="false">MIN(F164*G164,F164*H164)</f>
        <v>0.00224810332575973</v>
      </c>
      <c r="BC164" s="0" t="n">
        <f aca="false">IF(ABS(BA164-BB164)&lt;0.0000001,1,0)</f>
        <v>1</v>
      </c>
      <c r="BO164" s="0" t="n">
        <f aca="false">1-MAX(F164,G164)</f>
        <v>0.8</v>
      </c>
      <c r="BP164" s="0" t="n">
        <f aca="false">MIN(1-F164,1-G164)</f>
        <v>0.8</v>
      </c>
      <c r="BQ164" s="0" t="n">
        <f aca="false">IF(ABS(BO164-BP164)&lt;0.0000001,1,0)</f>
        <v>1</v>
      </c>
      <c r="BR164" s="0" t="n">
        <f aca="false">1-MIN(F164,G164)</f>
        <v>0.988759483371201</v>
      </c>
      <c r="BS164" s="0" t="n">
        <f aca="false">MAX(1-F164,1-G164)</f>
        <v>0.988759483371201</v>
      </c>
      <c r="BT164" s="0" t="n">
        <f aca="false">IF(ABS(BR164-BS164)&lt;0.0000001,1,0)</f>
        <v>1</v>
      </c>
      <c r="BU164" s="0" t="n">
        <f aca="false">1-F164*G164</f>
        <v>0.99775189667424</v>
      </c>
      <c r="BV164" s="0" t="n">
        <f aca="false">(1-F164)+(1-G164)-(1-F164)*(1-G164)</f>
        <v>0.99775189667424</v>
      </c>
      <c r="BW164" s="0" t="n">
        <f aca="false">IF(ABS(BU164-BV164)&lt;0.0000001,1,0)</f>
        <v>1</v>
      </c>
      <c r="BX164" s="0" t="n">
        <f aca="false">1-(F164+G164-F164*G164)</f>
        <v>0.791007586696961</v>
      </c>
      <c r="BY164" s="0" t="n">
        <f aca="false">(1-F164)*(1-G164)</f>
        <v>0.791007586696961</v>
      </c>
      <c r="BZ164" s="0" t="n">
        <f aca="false">IF(ABS(BX164-BY164)&lt;0.0000001,1,0)</f>
        <v>1</v>
      </c>
    </row>
    <row r="165" customFormat="false" ht="14.25" hidden="false" customHeight="false" outlineLevel="0" collapsed="false">
      <c r="A165" s="16" t="n">
        <v>16.2</v>
      </c>
      <c r="F165" s="4" t="n">
        <f aca="false">IF(AND((A164&gt;=$D$4),(A164&lt;=$D$5)),1,IF(AND((A164&gt;$D$3),(A164&lt;$D$4)),((A164-$D$3)/($D$4-$D$3)),IF(AND((A164&gt;$D$5),(A164&lt;$D$6)),((A164-$D$6)/($D$5-$D$6)),0)))</f>
        <v>0.18</v>
      </c>
      <c r="G165" s="4" t="n">
        <f aca="false">1/(1+ABS((A164-$D$22)/$D$20)^(2*$D$21))</f>
        <v>0.0100468010942699</v>
      </c>
      <c r="H165" s="4" t="n">
        <f aca="false">1/(1+EXP(-$D$35*(A164-$D$36)))</f>
        <v>0.999999999974695</v>
      </c>
      <c r="J165" s="12" t="n">
        <f aca="false">MIN(F165,MAX(G165,H165))</f>
        <v>0.18</v>
      </c>
      <c r="K165" s="12" t="n">
        <f aca="false">MAX(MIN(F165,G165),MIN(F165,H165))</f>
        <v>0.18</v>
      </c>
      <c r="L165" s="12" t="n">
        <f aca="false">IF(ABS(J165-K165)&lt;0.0000001,1,0)</f>
        <v>1</v>
      </c>
      <c r="M165" s="4" t="n">
        <f aca="false">MAX(F165,MIN(G165,H165))</f>
        <v>0.18</v>
      </c>
      <c r="N165" s="4" t="n">
        <f aca="false">MIN(MAX(F165,G165),MAX(F165,H165))</f>
        <v>0.18</v>
      </c>
      <c r="O165" s="4" t="n">
        <f aca="false">IF(ABS(M165-N165)&lt;0.0000001,1,0)</f>
        <v>1</v>
      </c>
      <c r="AA165" s="12" t="n">
        <f aca="false">F165+(G165*H165)-F165*(G165*H165)</f>
        <v>0.188238376897093</v>
      </c>
      <c r="AB165" s="12" t="n">
        <f aca="false">(F165+G165-F165*G165)*(F165+H165-F165*H165)</f>
        <v>0.188238376893395</v>
      </c>
      <c r="AC165" s="12" t="n">
        <f aca="false">IF(ABS(AA165-AB165)&lt;0.0000001,1,0)</f>
        <v>1</v>
      </c>
      <c r="AD165" s="12" t="n">
        <f aca="false">F165*(G165+H165-G165*H165)</f>
        <v>0.179999999995491</v>
      </c>
      <c r="AE165" s="12" t="n">
        <f aca="false">(F165*G165) + (F165*H165) - (F165*G165)*(F165*H165)</f>
        <v>0.181482907836967</v>
      </c>
      <c r="AF165" s="12" t="n">
        <f aca="false">IF(ABS(AD165-AE165)&lt;0.0000001,1,0)</f>
        <v>0</v>
      </c>
      <c r="AR165" s="0" t="n">
        <f aca="false">F165+(MAX(G165,H165))-F165*(MAX(G165,H165))</f>
        <v>0.99999999997925</v>
      </c>
      <c r="AS165" s="0" t="n">
        <f aca="false">MAX((F165+G165-F165*G165),(F165+H165-F165*H165))</f>
        <v>0.99999999997925</v>
      </c>
      <c r="AT165" s="0" t="n">
        <f aca="false">IF(ABS(AR165-AS165)&lt;0.0000001,1,0)</f>
        <v>1</v>
      </c>
      <c r="AU165" s="0" t="n">
        <f aca="false">F165+(MIN(G165,H165))-F165*(MIN(G165,H165))</f>
        <v>0.188238376897301</v>
      </c>
      <c r="AV165" s="0" t="n">
        <f aca="false">MIN((F165+G165-F165*G165),(F165+H165-F165*H165))</f>
        <v>0.188238376897301</v>
      </c>
      <c r="AW165" s="0" t="n">
        <f aca="false">IF(ABS(AU165-AV165)&lt;0.0000001,1,0)</f>
        <v>1</v>
      </c>
      <c r="AX165" s="0" t="n">
        <f aca="false">F165*(MAX(G165,H165))</f>
        <v>0.179999999995445</v>
      </c>
      <c r="AY165" s="0" t="n">
        <f aca="false">MAX(F165*G165,F165*H165)</f>
        <v>0.179999999995445</v>
      </c>
      <c r="AZ165" s="0" t="n">
        <f aca="false">IF(ABS(AX165-AY165)&lt;0.0000001,1,0)</f>
        <v>1</v>
      </c>
      <c r="BA165" s="0" t="n">
        <f aca="false">F165*(MIN(G165,H165))</f>
        <v>0.00180842419696858</v>
      </c>
      <c r="BB165" s="0" t="n">
        <f aca="false">MIN(F165*G165,F165*H165)</f>
        <v>0.00180842419696858</v>
      </c>
      <c r="BC165" s="0" t="n">
        <f aca="false">IF(ABS(BA165-BB165)&lt;0.0000001,1,0)</f>
        <v>1</v>
      </c>
      <c r="BO165" s="0" t="n">
        <f aca="false">1-MAX(F165,G165)</f>
        <v>0.82</v>
      </c>
      <c r="BP165" s="0" t="n">
        <f aca="false">MIN(1-F165,1-G165)</f>
        <v>0.82</v>
      </c>
      <c r="BQ165" s="0" t="n">
        <f aca="false">IF(ABS(BO165-BP165)&lt;0.0000001,1,0)</f>
        <v>1</v>
      </c>
      <c r="BR165" s="0" t="n">
        <f aca="false">1-MIN(F165,G165)</f>
        <v>0.98995319890573</v>
      </c>
      <c r="BS165" s="0" t="n">
        <f aca="false">MAX(1-F165,1-G165)</f>
        <v>0.98995319890573</v>
      </c>
      <c r="BT165" s="0" t="n">
        <f aca="false">IF(ABS(BR165-BS165)&lt;0.0000001,1,0)</f>
        <v>1</v>
      </c>
      <c r="BU165" s="0" t="n">
        <f aca="false">1-F165*G165</f>
        <v>0.998191575803031</v>
      </c>
      <c r="BV165" s="0" t="n">
        <f aca="false">(1-F165)+(1-G165)-(1-F165)*(1-G165)</f>
        <v>0.998191575803031</v>
      </c>
      <c r="BW165" s="0" t="n">
        <f aca="false">IF(ABS(BU165-BV165)&lt;0.0000001,1,0)</f>
        <v>1</v>
      </c>
      <c r="BX165" s="0" t="n">
        <f aca="false">1-(F165+G165-F165*G165)</f>
        <v>0.811761623102699</v>
      </c>
      <c r="BY165" s="0" t="n">
        <f aca="false">(1-F165)*(1-G165)</f>
        <v>0.811761623102699</v>
      </c>
      <c r="BZ165" s="0" t="n">
        <f aca="false">IF(ABS(BX165-BY165)&lt;0.0000001,1,0)</f>
        <v>1</v>
      </c>
    </row>
    <row r="166" customFormat="false" ht="14.25" hidden="false" customHeight="false" outlineLevel="0" collapsed="false">
      <c r="A166" s="16" t="n">
        <v>16.3</v>
      </c>
      <c r="F166" s="4" t="n">
        <f aca="false">IF(AND((A165&gt;=$D$4),(A165&lt;=$D$5)),1,IF(AND((A165&gt;$D$3),(A165&lt;$D$4)),((A165-$D$3)/($D$4-$D$3)),IF(AND((A165&gt;$D$5),(A165&lt;$D$6)),((A165-$D$6)/($D$5-$D$6)),0)))</f>
        <v>0.16</v>
      </c>
      <c r="G166" s="4" t="n">
        <f aca="false">1/(1+ABS((A165-$D$22)/$D$20)^(2*$D$21))</f>
        <v>0.00899283763791647</v>
      </c>
      <c r="H166" s="4" t="n">
        <f aca="false">1/(1+EXP(-$D$35*(A165-$D$36)))</f>
        <v>0.999999999983037</v>
      </c>
      <c r="J166" s="12" t="n">
        <f aca="false">MIN(F166,MAX(G166,H166))</f>
        <v>0.16</v>
      </c>
      <c r="K166" s="12" t="n">
        <f aca="false">MAX(MIN(F166,G166),MIN(F166,H166))</f>
        <v>0.16</v>
      </c>
      <c r="L166" s="12" t="n">
        <f aca="false">IF(ABS(J166-K166)&lt;0.0000001,1,0)</f>
        <v>1</v>
      </c>
      <c r="M166" s="4" t="n">
        <f aca="false">MAX(F166,MIN(G166,H166))</f>
        <v>0.16</v>
      </c>
      <c r="N166" s="4" t="n">
        <f aca="false">MIN(MAX(F166,G166),MAX(F166,H166))</f>
        <v>0.16</v>
      </c>
      <c r="O166" s="4" t="n">
        <f aca="false">IF(ABS(M166-N166)&lt;0.0000001,1,0)</f>
        <v>1</v>
      </c>
      <c r="AA166" s="12" t="n">
        <f aca="false">F166+(G166*H166)-F166*(G166*H166)</f>
        <v>0.167553983615722</v>
      </c>
      <c r="AB166" s="12" t="n">
        <f aca="false">(F166+G166-F166*G166)*(F166+H166-F166*H166)</f>
        <v>0.167553983613463</v>
      </c>
      <c r="AC166" s="12" t="n">
        <f aca="false">IF(ABS(AA166-AB166)&lt;0.0000001,1,0)</f>
        <v>1</v>
      </c>
      <c r="AD166" s="12" t="n">
        <f aca="false">F166*(G166+H166-G166*H166)</f>
        <v>0.159999999997311</v>
      </c>
      <c r="AE166" s="12" t="n">
        <f aca="false">(F166*G166) + (F166*H166) - (F166*G166)*(F166*H166)</f>
        <v>0.161208637375826</v>
      </c>
      <c r="AF166" s="12" t="n">
        <f aca="false">IF(ABS(AD166-AE166)&lt;0.0000001,1,0)</f>
        <v>0</v>
      </c>
      <c r="AR166" s="0" t="n">
        <f aca="false">F166+(MAX(G166,H166))-F166*(MAX(G166,H166))</f>
        <v>0.999999999985751</v>
      </c>
      <c r="AS166" s="0" t="n">
        <f aca="false">MAX((F166+G166-F166*G166),(F166+H166-F166*H166))</f>
        <v>0.999999999985751</v>
      </c>
      <c r="AT166" s="0" t="n">
        <f aca="false">IF(ABS(AR166-AS166)&lt;0.0000001,1,0)</f>
        <v>1</v>
      </c>
      <c r="AU166" s="0" t="n">
        <f aca="false">F166+(MIN(G166,H166))-F166*(MIN(G166,H166))</f>
        <v>0.16755398361585</v>
      </c>
      <c r="AV166" s="0" t="n">
        <f aca="false">MIN((F166+G166-F166*G166),(F166+H166-F166*H166))</f>
        <v>0.16755398361585</v>
      </c>
      <c r="AW166" s="0" t="n">
        <f aca="false">IF(ABS(AU166-AV166)&lt;0.0000001,1,0)</f>
        <v>1</v>
      </c>
      <c r="AX166" s="0" t="n">
        <f aca="false">F166*(MAX(G166,H166))</f>
        <v>0.159999999997286</v>
      </c>
      <c r="AY166" s="0" t="n">
        <f aca="false">MAX(F166*G166,F166*H166)</f>
        <v>0.159999999997286</v>
      </c>
      <c r="AZ166" s="0" t="n">
        <f aca="false">IF(ABS(AX166-AY166)&lt;0.0000001,1,0)</f>
        <v>1</v>
      </c>
      <c r="BA166" s="0" t="n">
        <f aca="false">F166*(MIN(G166,H166))</f>
        <v>0.00143885402206664</v>
      </c>
      <c r="BB166" s="0" t="n">
        <f aca="false">MIN(F166*G166,F166*H166)</f>
        <v>0.00143885402206664</v>
      </c>
      <c r="BC166" s="0" t="n">
        <f aca="false">IF(ABS(BA166-BB166)&lt;0.0000001,1,0)</f>
        <v>1</v>
      </c>
      <c r="BO166" s="0" t="n">
        <f aca="false">1-MAX(F166,G166)</f>
        <v>0.84</v>
      </c>
      <c r="BP166" s="0" t="n">
        <f aca="false">MIN(1-F166,1-G166)</f>
        <v>0.84</v>
      </c>
      <c r="BQ166" s="0" t="n">
        <f aca="false">IF(ABS(BO166-BP166)&lt;0.0000001,1,0)</f>
        <v>1</v>
      </c>
      <c r="BR166" s="0" t="n">
        <f aca="false">1-MIN(F166,G166)</f>
        <v>0.991007162362084</v>
      </c>
      <c r="BS166" s="0" t="n">
        <f aca="false">MAX(1-F166,1-G166)</f>
        <v>0.991007162362084</v>
      </c>
      <c r="BT166" s="0" t="n">
        <f aca="false">IF(ABS(BR166-BS166)&lt;0.0000001,1,0)</f>
        <v>1</v>
      </c>
      <c r="BU166" s="0" t="n">
        <f aca="false">1-F166*G166</f>
        <v>0.998561145977933</v>
      </c>
      <c r="BV166" s="0" t="n">
        <f aca="false">(1-F166)+(1-G166)-(1-F166)*(1-G166)</f>
        <v>0.998561145977933</v>
      </c>
      <c r="BW166" s="0" t="n">
        <f aca="false">IF(ABS(BU166-BV166)&lt;0.0000001,1,0)</f>
        <v>1</v>
      </c>
      <c r="BX166" s="0" t="n">
        <f aca="false">1-(F166+G166-F166*G166)</f>
        <v>0.83244601638415</v>
      </c>
      <c r="BY166" s="0" t="n">
        <f aca="false">(1-F166)*(1-G166)</f>
        <v>0.83244601638415</v>
      </c>
      <c r="BZ166" s="0" t="n">
        <f aca="false">IF(ABS(BX166-BY166)&lt;0.0000001,1,0)</f>
        <v>1</v>
      </c>
    </row>
    <row r="167" customFormat="false" ht="14.25" hidden="false" customHeight="false" outlineLevel="0" collapsed="false">
      <c r="A167" s="16" t="n">
        <v>16.4</v>
      </c>
      <c r="F167" s="4" t="n">
        <f aca="false">IF(AND((A166&gt;=$D$4),(A166&lt;=$D$5)),1,IF(AND((A166&gt;$D$3),(A166&lt;$D$4)),((A166-$D$3)/($D$4-$D$3)),IF(AND((A166&gt;$D$5),(A166&lt;$D$6)),((A166-$D$6)/($D$5-$D$6)),0)))</f>
        <v>0.14</v>
      </c>
      <c r="G167" s="4" t="n">
        <f aca="false">1/(1+ABS((A166-$D$22)/$D$20)^(2*$D$21))</f>
        <v>0.00806087285532922</v>
      </c>
      <c r="H167" s="4" t="n">
        <f aca="false">1/(1+EXP(-$D$35*(A166-$D$36)))</f>
        <v>0.99999999998863</v>
      </c>
      <c r="J167" s="12" t="n">
        <f aca="false">MIN(F167,MAX(G167,H167))</f>
        <v>0.14</v>
      </c>
      <c r="K167" s="12" t="n">
        <f aca="false">MAX(MIN(F167,G167),MIN(F167,H167))</f>
        <v>0.14</v>
      </c>
      <c r="L167" s="12" t="n">
        <f aca="false">IF(ABS(J167-K167)&lt;0.0000001,1,0)</f>
        <v>1</v>
      </c>
      <c r="M167" s="4" t="n">
        <f aca="false">MAX(F167,MIN(G167,H167))</f>
        <v>0.14</v>
      </c>
      <c r="N167" s="4" t="n">
        <f aca="false">MIN(MAX(F167,G167),MAX(F167,H167))</f>
        <v>0.14</v>
      </c>
      <c r="O167" s="4" t="n">
        <f aca="false">IF(ABS(M167-N167)&lt;0.0000001,1,0)</f>
        <v>1</v>
      </c>
      <c r="AA167" s="12" t="n">
        <f aca="false">F167+(G167*H167)-F167*(G167*H167)</f>
        <v>0.146932350655504</v>
      </c>
      <c r="AB167" s="12" t="n">
        <f aca="false">(F167+G167-F167*G167)*(F167+H167-F167*H167)</f>
        <v>0.146932350654146</v>
      </c>
      <c r="AC167" s="12" t="n">
        <f aca="false">IF(ABS(AA167-AB167)&lt;0.0000001,1,0)</f>
        <v>1</v>
      </c>
      <c r="AD167" s="12" t="n">
        <f aca="false">F167*(G167+H167-G167*H167)</f>
        <v>0.139999999998421</v>
      </c>
      <c r="AE167" s="12" t="n">
        <f aca="false">(F167*G167) + (F167*H167) - (F167*G167)*(F167*H167)</f>
        <v>0.140970529090191</v>
      </c>
      <c r="AF167" s="12" t="n">
        <f aca="false">IF(ABS(AD167-AE167)&lt;0.0000001,1,0)</f>
        <v>0</v>
      </c>
      <c r="AR167" s="0" t="n">
        <f aca="false">F167+(MAX(G167,H167))-F167*(MAX(G167,H167))</f>
        <v>0.999999999990222</v>
      </c>
      <c r="AS167" s="0" t="n">
        <f aca="false">MAX((F167+G167-F167*G167),(F167+H167-F167*H167))</f>
        <v>0.999999999990222</v>
      </c>
      <c r="AT167" s="0" t="n">
        <f aca="false">IF(ABS(AR167-AS167)&lt;0.0000001,1,0)</f>
        <v>1</v>
      </c>
      <c r="AU167" s="0" t="n">
        <f aca="false">F167+(MIN(G167,H167))-F167*(MIN(G167,H167))</f>
        <v>0.146932350655583</v>
      </c>
      <c r="AV167" s="0" t="n">
        <f aca="false">MIN((F167+G167-F167*G167),(F167+H167-F167*H167))</f>
        <v>0.146932350655583</v>
      </c>
      <c r="AW167" s="0" t="n">
        <f aca="false">IF(ABS(AU167-AV167)&lt;0.0000001,1,0)</f>
        <v>1</v>
      </c>
      <c r="AX167" s="0" t="n">
        <f aca="false">F167*(MAX(G167,H167))</f>
        <v>0.139999999998408</v>
      </c>
      <c r="AY167" s="0" t="n">
        <f aca="false">MAX(F167*G167,F167*H167)</f>
        <v>0.139999999998408</v>
      </c>
      <c r="AZ167" s="0" t="n">
        <f aca="false">IF(ABS(AX167-AY167)&lt;0.0000001,1,0)</f>
        <v>1</v>
      </c>
      <c r="BA167" s="0" t="n">
        <f aca="false">F167*(MIN(G167,H167))</f>
        <v>0.00112852219974609</v>
      </c>
      <c r="BB167" s="0" t="n">
        <f aca="false">MIN(F167*G167,F167*H167)</f>
        <v>0.00112852219974609</v>
      </c>
      <c r="BC167" s="0" t="n">
        <f aca="false">IF(ABS(BA167-BB167)&lt;0.0000001,1,0)</f>
        <v>1</v>
      </c>
      <c r="BO167" s="0" t="n">
        <f aca="false">1-MAX(F167,G167)</f>
        <v>0.86</v>
      </c>
      <c r="BP167" s="0" t="n">
        <f aca="false">MIN(1-F167,1-G167)</f>
        <v>0.86</v>
      </c>
      <c r="BQ167" s="0" t="n">
        <f aca="false">IF(ABS(BO167-BP167)&lt;0.0000001,1,0)</f>
        <v>1</v>
      </c>
      <c r="BR167" s="0" t="n">
        <f aca="false">1-MIN(F167,G167)</f>
        <v>0.991939127144671</v>
      </c>
      <c r="BS167" s="0" t="n">
        <f aca="false">MAX(1-F167,1-G167)</f>
        <v>0.991939127144671</v>
      </c>
      <c r="BT167" s="0" t="n">
        <f aca="false">IF(ABS(BR167-BS167)&lt;0.0000001,1,0)</f>
        <v>1</v>
      </c>
      <c r="BU167" s="0" t="n">
        <f aca="false">1-F167*G167</f>
        <v>0.998871477800254</v>
      </c>
      <c r="BV167" s="0" t="n">
        <f aca="false">(1-F167)+(1-G167)-(1-F167)*(1-G167)</f>
        <v>0.998871477800254</v>
      </c>
      <c r="BW167" s="0" t="n">
        <f aca="false">IF(ABS(BU167-BV167)&lt;0.0000001,1,0)</f>
        <v>1</v>
      </c>
      <c r="BX167" s="0" t="n">
        <f aca="false">1-(F167+G167-F167*G167)</f>
        <v>0.853067649344417</v>
      </c>
      <c r="BY167" s="0" t="n">
        <f aca="false">(1-F167)*(1-G167)</f>
        <v>0.853067649344417</v>
      </c>
      <c r="BZ167" s="0" t="n">
        <f aca="false">IF(ABS(BX167-BY167)&lt;0.0000001,1,0)</f>
        <v>1</v>
      </c>
    </row>
    <row r="168" customFormat="false" ht="14.25" hidden="false" customHeight="false" outlineLevel="0" collapsed="false">
      <c r="A168" s="16" t="n">
        <v>16.5</v>
      </c>
      <c r="F168" s="4" t="n">
        <f aca="false">IF(AND((A167&gt;=$D$4),(A167&lt;=$D$5)),1,IF(AND((A167&gt;$D$3),(A167&lt;$D$4)),((A167-$D$3)/($D$4-$D$3)),IF(AND((A167&gt;$D$5),(A167&lt;$D$6)),((A167-$D$6)/($D$5-$D$6)),0)))</f>
        <v>0.12</v>
      </c>
      <c r="G168" s="4" t="n">
        <f aca="false">1/(1+ABS((A167-$D$22)/$D$20)^(2*$D$21))</f>
        <v>0.00723556390787929</v>
      </c>
      <c r="H168" s="4" t="n">
        <f aca="false">1/(1+EXP(-$D$35*(A167-$D$36)))</f>
        <v>0.999999999992378</v>
      </c>
      <c r="J168" s="12" t="n">
        <f aca="false">MIN(F168,MAX(G168,H168))</f>
        <v>0.12</v>
      </c>
      <c r="K168" s="12" t="n">
        <f aca="false">MAX(MIN(F168,G168),MIN(F168,H168))</f>
        <v>0.12</v>
      </c>
      <c r="L168" s="12" t="n">
        <f aca="false">IF(ABS(J168-K168)&lt;0.0000001,1,0)</f>
        <v>1</v>
      </c>
      <c r="M168" s="4" t="n">
        <f aca="false">MAX(F168,MIN(G168,H168))</f>
        <v>0.12</v>
      </c>
      <c r="N168" s="4" t="n">
        <f aca="false">MIN(MAX(F168,G168),MAX(F168,H168))</f>
        <v>0.12</v>
      </c>
      <c r="O168" s="4" t="n">
        <f aca="false">IF(ABS(M168-N168)&lt;0.0000001,1,0)</f>
        <v>1</v>
      </c>
      <c r="AA168" s="12" t="n">
        <f aca="false">F168+(G168*H168)-F168*(G168*H168)</f>
        <v>0.126367296238886</v>
      </c>
      <c r="AB168" s="12" t="n">
        <f aca="false">(F168+G168-F168*G168)*(F168+H168-F168*H168)</f>
        <v>0.126367296238086</v>
      </c>
      <c r="AC168" s="12" t="n">
        <f aca="false">IF(ABS(AA168-AB168)&lt;0.0000001,1,0)</f>
        <v>1</v>
      </c>
      <c r="AD168" s="12" t="n">
        <f aca="false">F168*(G168+H168-G168*H168)</f>
        <v>0.119999999999092</v>
      </c>
      <c r="AE168" s="12" t="n">
        <f aca="false">(F168*G168) + (F168*H168) - (F168*G168)*(F168*H168)</f>
        <v>0.120764075547759</v>
      </c>
      <c r="AF168" s="12" t="n">
        <f aca="false">IF(ABS(AD168-AE168)&lt;0.0000001,1,0)</f>
        <v>0</v>
      </c>
      <c r="AR168" s="0" t="n">
        <f aca="false">F168+(MAX(G168,H168))-F168*(MAX(G168,H168))</f>
        <v>0.999999999993293</v>
      </c>
      <c r="AS168" s="0" t="n">
        <f aca="false">MAX((F168+G168-F168*G168),(F168+H168-F168*H168))</f>
        <v>0.999999999993293</v>
      </c>
      <c r="AT168" s="0" t="n">
        <f aca="false">IF(ABS(AR168-AS168)&lt;0.0000001,1,0)</f>
        <v>1</v>
      </c>
      <c r="AU168" s="0" t="n">
        <f aca="false">F168+(MIN(G168,H168))-F168*(MIN(G168,H168))</f>
        <v>0.126367296238934</v>
      </c>
      <c r="AV168" s="0" t="n">
        <f aca="false">MIN((F168+G168-F168*G168),(F168+H168-F168*H168))</f>
        <v>0.126367296238934</v>
      </c>
      <c r="AW168" s="0" t="n">
        <f aca="false">IF(ABS(AU168-AV168)&lt;0.0000001,1,0)</f>
        <v>1</v>
      </c>
      <c r="AX168" s="0" t="n">
        <f aca="false">F168*(MAX(G168,H168))</f>
        <v>0.119999999999086</v>
      </c>
      <c r="AY168" s="0" t="n">
        <f aca="false">MAX(F168*G168,F168*H168)</f>
        <v>0.119999999999086</v>
      </c>
      <c r="AZ168" s="0" t="n">
        <f aca="false">IF(ABS(AX168-AY168)&lt;0.0000001,1,0)</f>
        <v>1</v>
      </c>
      <c r="BA168" s="0" t="n">
        <f aca="false">F168*(MIN(G168,H168))</f>
        <v>0.000868267668945516</v>
      </c>
      <c r="BB168" s="0" t="n">
        <f aca="false">MIN(F168*G168,F168*H168)</f>
        <v>0.000868267668945516</v>
      </c>
      <c r="BC168" s="0" t="n">
        <f aca="false">IF(ABS(BA168-BB168)&lt;0.0000001,1,0)</f>
        <v>1</v>
      </c>
      <c r="BO168" s="0" t="n">
        <f aca="false">1-MAX(F168,G168)</f>
        <v>0.88</v>
      </c>
      <c r="BP168" s="0" t="n">
        <f aca="false">MIN(1-F168,1-G168)</f>
        <v>0.88</v>
      </c>
      <c r="BQ168" s="0" t="n">
        <f aca="false">IF(ABS(BO168-BP168)&lt;0.0000001,1,0)</f>
        <v>1</v>
      </c>
      <c r="BR168" s="0" t="n">
        <f aca="false">1-MIN(F168,G168)</f>
        <v>0.992764436092121</v>
      </c>
      <c r="BS168" s="0" t="n">
        <f aca="false">MAX(1-F168,1-G168)</f>
        <v>0.992764436092121</v>
      </c>
      <c r="BT168" s="0" t="n">
        <f aca="false">IF(ABS(BR168-BS168)&lt;0.0000001,1,0)</f>
        <v>1</v>
      </c>
      <c r="BU168" s="0" t="n">
        <f aca="false">1-F168*G168</f>
        <v>0.999131732331055</v>
      </c>
      <c r="BV168" s="0" t="n">
        <f aca="false">(1-F168)+(1-G168)-(1-F168)*(1-G168)</f>
        <v>0.999131732331054</v>
      </c>
      <c r="BW168" s="0" t="n">
        <f aca="false">IF(ABS(BU168-BV168)&lt;0.0000001,1,0)</f>
        <v>1</v>
      </c>
      <c r="BX168" s="0" t="n">
        <f aca="false">1-(F168+G168-F168*G168)</f>
        <v>0.873632703761066</v>
      </c>
      <c r="BY168" s="0" t="n">
        <f aca="false">(1-F168)*(1-G168)</f>
        <v>0.873632703761066</v>
      </c>
      <c r="BZ168" s="0" t="n">
        <f aca="false">IF(ABS(BX168-BY168)&lt;0.0000001,1,0)</f>
        <v>1</v>
      </c>
    </row>
    <row r="169" customFormat="false" ht="14.25" hidden="false" customHeight="false" outlineLevel="0" collapsed="false">
      <c r="A169" s="16" t="n">
        <v>16.6</v>
      </c>
      <c r="F169" s="4" t="n">
        <f aca="false">IF(AND((A168&gt;=$D$4),(A168&lt;=$D$5)),1,IF(AND((A168&gt;$D$3),(A168&lt;$D$4)),((A168-$D$3)/($D$4-$D$3)),IF(AND((A168&gt;$D$5),(A168&lt;$D$6)),((A168-$D$6)/($D$5-$D$6)),0)))</f>
        <v>0.1</v>
      </c>
      <c r="G169" s="4" t="n">
        <f aca="false">1/(1+ABS((A168-$D$22)/$D$20)^(2*$D$21))</f>
        <v>0.00650363420179567</v>
      </c>
      <c r="H169" s="4" t="n">
        <f aca="false">1/(1+EXP(-$D$35*(A168-$D$36)))</f>
        <v>0.999999999994891</v>
      </c>
      <c r="J169" s="12" t="n">
        <f aca="false">MIN(F169,MAX(G169,H169))</f>
        <v>0.1</v>
      </c>
      <c r="K169" s="12" t="n">
        <f aca="false">MAX(MIN(F169,G169),MIN(F169,H169))</f>
        <v>0.1</v>
      </c>
      <c r="L169" s="12" t="n">
        <f aca="false">IF(ABS(J169-K169)&lt;0.0000001,1,0)</f>
        <v>1</v>
      </c>
      <c r="M169" s="4" t="n">
        <f aca="false">MAX(F169,MIN(G169,H169))</f>
        <v>0.1</v>
      </c>
      <c r="N169" s="4" t="n">
        <f aca="false">MIN(MAX(F169,G169),MAX(F169,H169))</f>
        <v>0.1</v>
      </c>
      <c r="O169" s="4" t="n">
        <f aca="false">IF(ABS(M169-N169)&lt;0.0000001,1,0)</f>
        <v>1</v>
      </c>
      <c r="AA169" s="12" t="n">
        <f aca="false">F169+(G169*H169)-F169*(G169*H169)</f>
        <v>0.105853270781586</v>
      </c>
      <c r="AB169" s="12" t="n">
        <f aca="false">(F169+G169-F169*G169)*(F169+H169-F169*H169)</f>
        <v>0.105853270781129</v>
      </c>
      <c r="AC169" s="12" t="n">
        <f aca="false">IF(ABS(AA169-AB169)&lt;0.0000001,1,0)</f>
        <v>1</v>
      </c>
      <c r="AD169" s="12" t="n">
        <f aca="false">F169*(G169+H169-G169*H169)</f>
        <v>0.0999999999994924</v>
      </c>
      <c r="AE169" s="12" t="n">
        <f aca="false">(F169*G169) + (F169*H169) - (F169*G169)*(F169*H169)</f>
        <v>0.100585327077651</v>
      </c>
      <c r="AF169" s="12" t="n">
        <f aca="false">IF(ABS(AD169-AE169)&lt;0.0000001,1,0)</f>
        <v>0</v>
      </c>
      <c r="AR169" s="0" t="n">
        <f aca="false">F169+(MAX(G169,H169))-F169*(MAX(G169,H169))</f>
        <v>0.999999999995402</v>
      </c>
      <c r="AS169" s="0" t="n">
        <f aca="false">MAX((F169+G169-F169*G169),(F169+H169-F169*H169))</f>
        <v>0.999999999995402</v>
      </c>
      <c r="AT169" s="0" t="n">
        <f aca="false">IF(ABS(AR169-AS169)&lt;0.0000001,1,0)</f>
        <v>1</v>
      </c>
      <c r="AU169" s="0" t="n">
        <f aca="false">F169+(MIN(G169,H169))-F169*(MIN(G169,H169))</f>
        <v>0.105853270781616</v>
      </c>
      <c r="AV169" s="0" t="n">
        <f aca="false">MIN((F169+G169-F169*G169),(F169+H169-F169*H169))</f>
        <v>0.105853270781616</v>
      </c>
      <c r="AW169" s="0" t="n">
        <f aca="false">IF(ABS(AU169-AV169)&lt;0.0000001,1,0)</f>
        <v>1</v>
      </c>
      <c r="AX169" s="0" t="n">
        <f aca="false">F169*(MAX(G169,H169))</f>
        <v>0.0999999999994891</v>
      </c>
      <c r="AY169" s="0" t="n">
        <f aca="false">MAX(F169*G169,F169*H169)</f>
        <v>0.0999999999994891</v>
      </c>
      <c r="AZ169" s="0" t="n">
        <f aca="false">IF(ABS(AX169-AY169)&lt;0.0000001,1,0)</f>
        <v>1</v>
      </c>
      <c r="BA169" s="0" t="n">
        <f aca="false">F169*(MIN(G169,H169))</f>
        <v>0.000650363420179567</v>
      </c>
      <c r="BB169" s="0" t="n">
        <f aca="false">MIN(F169*G169,F169*H169)</f>
        <v>0.000650363420179567</v>
      </c>
      <c r="BC169" s="0" t="n">
        <f aca="false">IF(ABS(BA169-BB169)&lt;0.0000001,1,0)</f>
        <v>1</v>
      </c>
      <c r="BO169" s="0" t="n">
        <f aca="false">1-MAX(F169,G169)</f>
        <v>0.9</v>
      </c>
      <c r="BP169" s="0" t="n">
        <f aca="false">MIN(1-F169,1-G169)</f>
        <v>0.9</v>
      </c>
      <c r="BQ169" s="0" t="n">
        <f aca="false">IF(ABS(BO169-BP169)&lt;0.0000001,1,0)</f>
        <v>1</v>
      </c>
      <c r="BR169" s="0" t="n">
        <f aca="false">1-MIN(F169,G169)</f>
        <v>0.993496365798204</v>
      </c>
      <c r="BS169" s="0" t="n">
        <f aca="false">MAX(1-F169,1-G169)</f>
        <v>0.993496365798204</v>
      </c>
      <c r="BT169" s="0" t="n">
        <f aca="false">IF(ABS(BR169-BS169)&lt;0.0000001,1,0)</f>
        <v>1</v>
      </c>
      <c r="BU169" s="0" t="n">
        <f aca="false">1-F169*G169</f>
        <v>0.999349636579821</v>
      </c>
      <c r="BV169" s="0" t="n">
        <f aca="false">(1-F169)+(1-G169)-(1-F169)*(1-G169)</f>
        <v>0.999349636579821</v>
      </c>
      <c r="BW169" s="0" t="n">
        <f aca="false">IF(ABS(BU169-BV169)&lt;0.0000001,1,0)</f>
        <v>1</v>
      </c>
      <c r="BX169" s="0" t="n">
        <f aca="false">1-(F169+G169-F169*G169)</f>
        <v>0.894146729218384</v>
      </c>
      <c r="BY169" s="0" t="n">
        <f aca="false">(1-F169)*(1-G169)</f>
        <v>0.894146729218384</v>
      </c>
      <c r="BZ169" s="0" t="n">
        <f aca="false">IF(ABS(BX169-BY169)&lt;0.0000001,1,0)</f>
        <v>1</v>
      </c>
    </row>
    <row r="170" customFormat="false" ht="14.25" hidden="false" customHeight="false" outlineLevel="0" collapsed="false">
      <c r="A170" s="16" t="n">
        <v>16.7</v>
      </c>
      <c r="F170" s="4" t="n">
        <f aca="false">IF(AND((A169&gt;=$D$4),(A169&lt;=$D$5)),1,IF(AND((A169&gt;$D$3),(A169&lt;$D$4)),((A169-$D$3)/($D$4-$D$3)),IF(AND((A169&gt;$D$5),(A169&lt;$D$6)),((A169-$D$6)/($D$5-$D$6)),0)))</f>
        <v>0.0799999999999997</v>
      </c>
      <c r="G170" s="4" t="n">
        <f aca="false">1/(1+ABS((A169-$D$22)/$D$20)^(2*$D$21))</f>
        <v>0.00585357982758065</v>
      </c>
      <c r="H170" s="4" t="n">
        <f aca="false">1/(1+EXP(-$D$35*(A169-$D$36)))</f>
        <v>0.999999999996575</v>
      </c>
      <c r="J170" s="12" t="n">
        <f aca="false">MIN(F170,MAX(G170,H170))</f>
        <v>0.0799999999999997</v>
      </c>
      <c r="K170" s="12" t="n">
        <f aca="false">MAX(MIN(F170,G170),MIN(F170,H170))</f>
        <v>0.0799999999999997</v>
      </c>
      <c r="L170" s="12" t="n">
        <f aca="false">IF(ABS(J170-K170)&lt;0.0000001,1,0)</f>
        <v>1</v>
      </c>
      <c r="M170" s="4" t="n">
        <f aca="false">MAX(F170,MIN(G170,H170))</f>
        <v>0.0799999999999997</v>
      </c>
      <c r="N170" s="4" t="n">
        <f aca="false">MIN(MAX(F170,G170),MAX(F170,H170))</f>
        <v>0.0799999999999997</v>
      </c>
      <c r="O170" s="4" t="n">
        <f aca="false">IF(ABS(M170-N170)&lt;0.0000001,1,0)</f>
        <v>1</v>
      </c>
      <c r="AA170" s="12" t="n">
        <f aca="false">F170+(G170*H170)-F170*(G170*H170)</f>
        <v>0.0853852934413555</v>
      </c>
      <c r="AB170" s="12" t="n">
        <f aca="false">(F170+G170-F170*G170)*(F170+H170-F170*H170)</f>
        <v>0.0853852934411049</v>
      </c>
      <c r="AC170" s="12" t="n">
        <f aca="false">IF(ABS(AA170-AB170)&lt;0.0000001,1,0)</f>
        <v>1</v>
      </c>
      <c r="AD170" s="12" t="n">
        <f aca="false">F170*(G170+H170-G170*H170)</f>
        <v>0.0799999999997273</v>
      </c>
      <c r="AE170" s="12" t="n">
        <f aca="false">(F170*G170) + (F170*H170) - (F170*G170)*(F170*H170)</f>
        <v>0.0804308234750358</v>
      </c>
      <c r="AF170" s="12" t="n">
        <f aca="false">IF(ABS(AD170-AE170)&lt;0.0000001,1,0)</f>
        <v>0</v>
      </c>
      <c r="AR170" s="0" t="n">
        <f aca="false">F170+(MAX(G170,H170))-F170*(MAX(G170,H170))</f>
        <v>0.999999999996849</v>
      </c>
      <c r="AS170" s="0" t="n">
        <f aca="false">MAX((F170+G170-F170*G170),(F170+H170-F170*H170))</f>
        <v>0.999999999996849</v>
      </c>
      <c r="AT170" s="0" t="n">
        <f aca="false">IF(ABS(AR170-AS170)&lt;0.0000001,1,0)</f>
        <v>1</v>
      </c>
      <c r="AU170" s="0" t="n">
        <f aca="false">F170+(MIN(G170,H170))-F170*(MIN(G170,H170))</f>
        <v>0.0853852934413739</v>
      </c>
      <c r="AV170" s="0" t="n">
        <f aca="false">MIN((F170+G170-F170*G170),(F170+H170-F170*H170))</f>
        <v>0.0853852934413739</v>
      </c>
      <c r="AW170" s="0" t="n">
        <f aca="false">IF(ABS(AU170-AV170)&lt;0.0000001,1,0)</f>
        <v>1</v>
      </c>
      <c r="AX170" s="0" t="n">
        <f aca="false">F170*(MAX(G170,H170))</f>
        <v>0.0799999999997257</v>
      </c>
      <c r="AY170" s="0" t="n">
        <f aca="false">MAX(F170*G170,F170*H170)</f>
        <v>0.0799999999997257</v>
      </c>
      <c r="AZ170" s="0" t="n">
        <f aca="false">IF(ABS(AX170-AY170)&lt;0.0000001,1,0)</f>
        <v>1</v>
      </c>
      <c r="BA170" s="0" t="n">
        <f aca="false">F170*(MIN(G170,H170))</f>
        <v>0.00046828638620645</v>
      </c>
      <c r="BB170" s="0" t="n">
        <f aca="false">MIN(F170*G170,F170*H170)</f>
        <v>0.00046828638620645</v>
      </c>
      <c r="BC170" s="0" t="n">
        <f aca="false">IF(ABS(BA170-BB170)&lt;0.0000001,1,0)</f>
        <v>1</v>
      </c>
      <c r="BO170" s="0" t="n">
        <f aca="false">1-MAX(F170,G170)</f>
        <v>0.92</v>
      </c>
      <c r="BP170" s="0" t="n">
        <f aca="false">MIN(1-F170,1-G170)</f>
        <v>0.92</v>
      </c>
      <c r="BQ170" s="0" t="n">
        <f aca="false">IF(ABS(BO170-BP170)&lt;0.0000001,1,0)</f>
        <v>1</v>
      </c>
      <c r="BR170" s="0" t="n">
        <f aca="false">1-MIN(F170,G170)</f>
        <v>0.994146420172419</v>
      </c>
      <c r="BS170" s="0" t="n">
        <f aca="false">MAX(1-F170,1-G170)</f>
        <v>0.994146420172419</v>
      </c>
      <c r="BT170" s="0" t="n">
        <f aca="false">IF(ABS(BR170-BS170)&lt;0.0000001,1,0)</f>
        <v>1</v>
      </c>
      <c r="BU170" s="0" t="n">
        <f aca="false">1-F170*G170</f>
        <v>0.999531713613794</v>
      </c>
      <c r="BV170" s="0" t="n">
        <f aca="false">(1-F170)+(1-G170)-(1-F170)*(1-G170)</f>
        <v>0.999531713613794</v>
      </c>
      <c r="BW170" s="0" t="n">
        <f aca="false">IF(ABS(BU170-BV170)&lt;0.0000001,1,0)</f>
        <v>1</v>
      </c>
      <c r="BX170" s="0" t="n">
        <f aca="false">1-(F170+G170-F170*G170)</f>
        <v>0.914614706558626</v>
      </c>
      <c r="BY170" s="0" t="n">
        <f aca="false">(1-F170)*(1-G170)</f>
        <v>0.914614706558626</v>
      </c>
      <c r="BZ170" s="0" t="n">
        <f aca="false">IF(ABS(BX170-BY170)&lt;0.0000001,1,0)</f>
        <v>1</v>
      </c>
    </row>
    <row r="171" customFormat="false" ht="14.25" hidden="false" customHeight="false" outlineLevel="0" collapsed="false">
      <c r="A171" s="16" t="n">
        <v>16.8</v>
      </c>
      <c r="F171" s="4" t="n">
        <f aca="false">IF(AND((A170&gt;=$D$4),(A170&lt;=$D$5)),1,IF(AND((A170&gt;$D$3),(A170&lt;$D$4)),((A170-$D$3)/($D$4-$D$3)),IF(AND((A170&gt;$D$5),(A170&lt;$D$6)),((A170-$D$6)/($D$5-$D$6)),0)))</f>
        <v>0.0600000000000001</v>
      </c>
      <c r="G171" s="4" t="n">
        <f aca="false">1/(1+ABS((A170-$D$22)/$D$20)^(2*$D$21))</f>
        <v>0.00527541924359969</v>
      </c>
      <c r="H171" s="4" t="n">
        <f aca="false">1/(1+EXP(-$D$35*(A170-$D$36)))</f>
        <v>0.999999999997704</v>
      </c>
      <c r="J171" s="12" t="n">
        <f aca="false">MIN(F171,MAX(G171,H171))</f>
        <v>0.0600000000000001</v>
      </c>
      <c r="K171" s="12" t="n">
        <f aca="false">MAX(MIN(F171,G171),MIN(F171,H171))</f>
        <v>0.0600000000000001</v>
      </c>
      <c r="L171" s="12" t="n">
        <f aca="false">IF(ABS(J171-K171)&lt;0.0000001,1,0)</f>
        <v>1</v>
      </c>
      <c r="M171" s="4" t="n">
        <f aca="false">MAX(F171,MIN(G171,H171))</f>
        <v>0.0600000000000001</v>
      </c>
      <c r="N171" s="4" t="n">
        <f aca="false">MIN(MAX(F171,G171),MAX(F171,H171))</f>
        <v>0.0600000000000001</v>
      </c>
      <c r="O171" s="4" t="n">
        <f aca="false">IF(ABS(M171-N171)&lt;0.0000001,1,0)</f>
        <v>1</v>
      </c>
      <c r="AA171" s="12" t="n">
        <f aca="false">F171+(G171*H171)-F171*(G171*H171)</f>
        <v>0.0649588940889725</v>
      </c>
      <c r="AB171" s="12" t="n">
        <f aca="false">(F171+G171-F171*G171)*(F171+H171-F171*H171)</f>
        <v>0.0649588940888437</v>
      </c>
      <c r="AC171" s="12" t="n">
        <f aca="false">IF(ABS(AA171-AB171)&lt;0.0000001,1,0)</f>
        <v>1</v>
      </c>
      <c r="AD171" s="12" t="n">
        <f aca="false">F171*(G171+H171-G171*H171)</f>
        <v>0.0599999999998631</v>
      </c>
      <c r="AE171" s="12" t="n">
        <f aca="false">(F171*G171) + (F171*H171) - (F171*G171)*(F171*H171)</f>
        <v>0.0602975336452015</v>
      </c>
      <c r="AF171" s="12" t="n">
        <f aca="false">IF(ABS(AD171-AE171)&lt;0.0000001,1,0)</f>
        <v>0</v>
      </c>
      <c r="AR171" s="0" t="n">
        <f aca="false">F171+(MAX(G171,H171))-F171*(MAX(G171,H171))</f>
        <v>0.999999999997842</v>
      </c>
      <c r="AS171" s="0" t="n">
        <f aca="false">MAX((F171+G171-F171*G171),(F171+H171-F171*H171))</f>
        <v>0.999999999997842</v>
      </c>
      <c r="AT171" s="0" t="n">
        <f aca="false">IF(ABS(AR171-AS171)&lt;0.0000001,1,0)</f>
        <v>1</v>
      </c>
      <c r="AU171" s="0" t="n">
        <f aca="false">F171+(MIN(G171,H171))-F171*(MIN(G171,H171))</f>
        <v>0.0649588940889839</v>
      </c>
      <c r="AV171" s="0" t="n">
        <f aca="false">MIN((F171+G171-F171*G171),(F171+H171-F171*H171))</f>
        <v>0.0649588940889839</v>
      </c>
      <c r="AW171" s="0" t="n">
        <f aca="false">IF(ABS(AU171-AV171)&lt;0.0000001,1,0)</f>
        <v>1</v>
      </c>
      <c r="AX171" s="0" t="n">
        <f aca="false">F171*(MAX(G171,H171))</f>
        <v>0.0599999999998624</v>
      </c>
      <c r="AY171" s="0" t="n">
        <f aca="false">MAX(F171*G171,F171*H171)</f>
        <v>0.0599999999998624</v>
      </c>
      <c r="AZ171" s="0" t="n">
        <f aca="false">IF(ABS(AX171-AY171)&lt;0.0000001,1,0)</f>
        <v>1</v>
      </c>
      <c r="BA171" s="0" t="n">
        <f aca="false">F171*(MIN(G171,H171))</f>
        <v>0.000316525154615982</v>
      </c>
      <c r="BB171" s="0" t="n">
        <f aca="false">MIN(F171*G171,F171*H171)</f>
        <v>0.000316525154615982</v>
      </c>
      <c r="BC171" s="0" t="n">
        <f aca="false">IF(ABS(BA171-BB171)&lt;0.0000001,1,0)</f>
        <v>1</v>
      </c>
      <c r="BO171" s="0" t="n">
        <f aca="false">1-MAX(F171,G171)</f>
        <v>0.94</v>
      </c>
      <c r="BP171" s="0" t="n">
        <f aca="false">MIN(1-F171,1-G171)</f>
        <v>0.94</v>
      </c>
      <c r="BQ171" s="0" t="n">
        <f aca="false">IF(ABS(BO171-BP171)&lt;0.0000001,1,0)</f>
        <v>1</v>
      </c>
      <c r="BR171" s="0" t="n">
        <f aca="false">1-MIN(F171,G171)</f>
        <v>0.9947245807564</v>
      </c>
      <c r="BS171" s="0" t="n">
        <f aca="false">MAX(1-F171,1-G171)</f>
        <v>0.9947245807564</v>
      </c>
      <c r="BT171" s="0" t="n">
        <f aca="false">IF(ABS(BR171-BS171)&lt;0.0000001,1,0)</f>
        <v>1</v>
      </c>
      <c r="BU171" s="0" t="n">
        <f aca="false">1-F171*G171</f>
        <v>0.999683474845384</v>
      </c>
      <c r="BV171" s="0" t="n">
        <f aca="false">(1-F171)+(1-G171)-(1-F171)*(1-G171)</f>
        <v>0.999683474845384</v>
      </c>
      <c r="BW171" s="0" t="n">
        <f aca="false">IF(ABS(BU171-BV171)&lt;0.0000001,1,0)</f>
        <v>1</v>
      </c>
      <c r="BX171" s="0" t="n">
        <f aca="false">1-(F171+G171-F171*G171)</f>
        <v>0.935041105911016</v>
      </c>
      <c r="BY171" s="0" t="n">
        <f aca="false">(1-F171)*(1-G171)</f>
        <v>0.935041105911016</v>
      </c>
      <c r="BZ171" s="0" t="n">
        <f aca="false">IF(ABS(BX171-BY171)&lt;0.0000001,1,0)</f>
        <v>1</v>
      </c>
    </row>
    <row r="172" customFormat="false" ht="14.25" hidden="false" customHeight="false" outlineLevel="0" collapsed="false">
      <c r="A172" s="16" t="n">
        <v>16.9</v>
      </c>
      <c r="F172" s="4" t="n">
        <f aca="false">IF(AND((A171&gt;=$D$4),(A171&lt;=$D$5)),1,IF(AND((A171&gt;$D$3),(A171&lt;$D$4)),((A171-$D$3)/($D$4-$D$3)),IF(AND((A171&gt;$D$5),(A171&lt;$D$6)),((A171-$D$6)/($D$5-$D$6)),0)))</f>
        <v>0.0399999999999999</v>
      </c>
      <c r="G172" s="4" t="n">
        <f aca="false">1/(1+ABS((A171-$D$22)/$D$20)^(2*$D$21))</f>
        <v>0.00476047975224407</v>
      </c>
      <c r="H172" s="4" t="n">
        <f aca="false">1/(1+EXP(-$D$35*(A171-$D$36)))</f>
        <v>0.999999999998461</v>
      </c>
      <c r="J172" s="12" t="n">
        <f aca="false">MIN(F172,MAX(G172,H172))</f>
        <v>0.0399999999999999</v>
      </c>
      <c r="K172" s="12" t="n">
        <f aca="false">MAX(MIN(F172,G172),MIN(F172,H172))</f>
        <v>0.0399999999999999</v>
      </c>
      <c r="L172" s="12" t="n">
        <f aca="false">IF(ABS(J172-K172)&lt;0.0000001,1,0)</f>
        <v>1</v>
      </c>
      <c r="M172" s="4" t="n">
        <f aca="false">MAX(F172,MIN(G172,H172))</f>
        <v>0.0399999999999999</v>
      </c>
      <c r="N172" s="4" t="n">
        <f aca="false">MIN(MAX(F172,G172),MAX(F172,H172))</f>
        <v>0.0399999999999999</v>
      </c>
      <c r="O172" s="4" t="n">
        <f aca="false">IF(ABS(M172-N172)&lt;0.0000001,1,0)</f>
        <v>1</v>
      </c>
      <c r="AA172" s="12" t="n">
        <f aca="false">F172+(G172*H172)-F172*(G172*H172)</f>
        <v>0.0445700605621471</v>
      </c>
      <c r="AB172" s="12" t="n">
        <f aca="false">(F172+G172-F172*G172)*(F172+H172-F172*H172)</f>
        <v>0.0445700605620883</v>
      </c>
      <c r="AC172" s="12" t="n">
        <f aca="false">IF(ABS(AA172-AB172)&lt;0.0000001,1,0)</f>
        <v>1</v>
      </c>
      <c r="AD172" s="12" t="n">
        <f aca="false">F172*(G172+H172-G172*H172)</f>
        <v>0.0399999999999386</v>
      </c>
      <c r="AE172" s="12" t="n">
        <f aca="false">(F172*G172) + (F172*H172) - (F172*G172)*(F172*H172)</f>
        <v>0.0401828024224245</v>
      </c>
      <c r="AF172" s="12" t="n">
        <f aca="false">IF(ABS(AD172-AE172)&lt;0.0000001,1,0)</f>
        <v>0</v>
      </c>
      <c r="AR172" s="0" t="n">
        <f aca="false">F172+(MAX(G172,H172))-F172*(MAX(G172,H172))</f>
        <v>0.999999999998523</v>
      </c>
      <c r="AS172" s="0" t="n">
        <f aca="false">MAX((F172+G172-F172*G172),(F172+H172-F172*H172))</f>
        <v>0.999999999998523</v>
      </c>
      <c r="AT172" s="0" t="n">
        <f aca="false">IF(ABS(AR172-AS172)&lt;0.0000001,1,0)</f>
        <v>1</v>
      </c>
      <c r="AU172" s="0" t="n">
        <f aca="false">F172+(MIN(G172,H172))-F172*(MIN(G172,H172))</f>
        <v>0.0445700605621542</v>
      </c>
      <c r="AV172" s="0" t="n">
        <f aca="false">MIN((F172+G172-F172*G172),(F172+H172-F172*H172))</f>
        <v>0.0445700605621542</v>
      </c>
      <c r="AW172" s="0" t="n">
        <f aca="false">IF(ABS(AU172-AV172)&lt;0.0000001,1,0)</f>
        <v>1</v>
      </c>
      <c r="AX172" s="0" t="n">
        <f aca="false">F172*(MAX(G172,H172))</f>
        <v>0.0399999999999383</v>
      </c>
      <c r="AY172" s="0" t="n">
        <f aca="false">MAX(F172*G172,F172*H172)</f>
        <v>0.0399999999999383</v>
      </c>
      <c r="AZ172" s="0" t="n">
        <f aca="false">IF(ABS(AX172-AY172)&lt;0.0000001,1,0)</f>
        <v>1</v>
      </c>
      <c r="BA172" s="0" t="n">
        <f aca="false">F172*(MIN(G172,H172))</f>
        <v>0.000190419190089762</v>
      </c>
      <c r="BB172" s="0" t="n">
        <f aca="false">MIN(F172*G172,F172*H172)</f>
        <v>0.000190419190089762</v>
      </c>
      <c r="BC172" s="0" t="n">
        <f aca="false">IF(ABS(BA172-BB172)&lt;0.0000001,1,0)</f>
        <v>1</v>
      </c>
      <c r="BO172" s="0" t="n">
        <f aca="false">1-MAX(F172,G172)</f>
        <v>0.96</v>
      </c>
      <c r="BP172" s="0" t="n">
        <f aca="false">MIN(1-F172,1-G172)</f>
        <v>0.96</v>
      </c>
      <c r="BQ172" s="0" t="n">
        <f aca="false">IF(ABS(BO172-BP172)&lt;0.0000001,1,0)</f>
        <v>1</v>
      </c>
      <c r="BR172" s="0" t="n">
        <f aca="false">1-MIN(F172,G172)</f>
        <v>0.995239520247756</v>
      </c>
      <c r="BS172" s="0" t="n">
        <f aca="false">MAX(1-F172,1-G172)</f>
        <v>0.995239520247756</v>
      </c>
      <c r="BT172" s="0" t="n">
        <f aca="false">IF(ABS(BR172-BS172)&lt;0.0000001,1,0)</f>
        <v>1</v>
      </c>
      <c r="BU172" s="0" t="n">
        <f aca="false">1-F172*G172</f>
        <v>0.99980958080991</v>
      </c>
      <c r="BV172" s="0" t="n">
        <f aca="false">(1-F172)+(1-G172)-(1-F172)*(1-G172)</f>
        <v>0.99980958080991</v>
      </c>
      <c r="BW172" s="0" t="n">
        <f aca="false">IF(ABS(BU172-BV172)&lt;0.0000001,1,0)</f>
        <v>1</v>
      </c>
      <c r="BX172" s="0" t="n">
        <f aca="false">1-(F172+G172-F172*G172)</f>
        <v>0.955429939437846</v>
      </c>
      <c r="BY172" s="0" t="n">
        <f aca="false">(1-F172)*(1-G172)</f>
        <v>0.955429939437846</v>
      </c>
      <c r="BZ172" s="0" t="n">
        <f aca="false">IF(ABS(BX172-BY172)&lt;0.0000001,1,0)</f>
        <v>1</v>
      </c>
    </row>
    <row r="173" customFormat="false" ht="14.25" hidden="false" customHeight="false" outlineLevel="0" collapsed="false">
      <c r="A173" s="16" t="n">
        <v>17</v>
      </c>
      <c r="F173" s="4" t="n">
        <f aca="false">IF(AND((A172&gt;=$D$4),(A172&lt;=$D$5)),1,IF(AND((A172&gt;$D$3),(A172&lt;$D$4)),((A172-$D$3)/($D$4-$D$3)),IF(AND((A172&gt;$D$5),(A172&lt;$D$6)),((A172-$D$6)/($D$5-$D$6)),0)))</f>
        <v>0.0200000000000003</v>
      </c>
      <c r="G173" s="4" t="n">
        <f aca="false">1/(1+ABS((A172-$D$22)/$D$20)^(2*$D$21))</f>
        <v>0.00430121525436984</v>
      </c>
      <c r="H173" s="4" t="n">
        <f aca="false">1/(1+EXP(-$D$35*(A172-$D$36)))</f>
        <v>0.999999999998969</v>
      </c>
      <c r="J173" s="12" t="n">
        <f aca="false">MIN(F173,MAX(G173,H173))</f>
        <v>0.0200000000000003</v>
      </c>
      <c r="K173" s="12" t="n">
        <f aca="false">MAX(MIN(F173,G173),MIN(F173,H173))</f>
        <v>0.0200000000000003</v>
      </c>
      <c r="L173" s="12" t="n">
        <f aca="false">IF(ABS(J173-K173)&lt;0.0000001,1,0)</f>
        <v>1</v>
      </c>
      <c r="M173" s="4" t="n">
        <f aca="false">MAX(F173,MIN(G173,H173))</f>
        <v>0.0200000000000003</v>
      </c>
      <c r="N173" s="4" t="n">
        <f aca="false">MIN(MAX(F173,G173),MAX(F173,H173))</f>
        <v>0.0200000000000003</v>
      </c>
      <c r="O173" s="4" t="n">
        <f aca="false">IF(ABS(M173-N173)&lt;0.0000001,1,0)</f>
        <v>1</v>
      </c>
      <c r="AA173" s="12" t="n">
        <f aca="false">F173+(G173*H173)-F173*(G173*H173)</f>
        <v>0.0242151909492784</v>
      </c>
      <c r="AB173" s="12" t="n">
        <f aca="false">(F173+G173-F173*G173)*(F173+H173-F173*H173)</f>
        <v>0.0242151909492583</v>
      </c>
      <c r="AC173" s="12" t="n">
        <f aca="false">IF(ABS(AA173-AB173)&lt;0.0000001,1,0)</f>
        <v>1</v>
      </c>
      <c r="AD173" s="12" t="n">
        <f aca="false">F173*(G173+H173-G173*H173)</f>
        <v>0.0199999999999797</v>
      </c>
      <c r="AE173" s="12" t="n">
        <f aca="false">(F173*G173) + (F173*H173) - (F173*G173)*(F173*H173)</f>
        <v>0.0200843038189653</v>
      </c>
      <c r="AF173" s="12" t="n">
        <f aca="false">IF(ABS(AD173-AE173)&lt;0.0000001,1,0)</f>
        <v>0</v>
      </c>
      <c r="AR173" s="0" t="n">
        <f aca="false">F173+(MAX(G173,H173))-F173*(MAX(G173,H173))</f>
        <v>0.999999999998989</v>
      </c>
      <c r="AS173" s="0" t="n">
        <f aca="false">MAX((F173+G173-F173*G173),(F173+H173-F173*H173))</f>
        <v>0.999999999998989</v>
      </c>
      <c r="AT173" s="0" t="n">
        <f aca="false">IF(ABS(AR173-AS173)&lt;0.0000001,1,0)</f>
        <v>1</v>
      </c>
      <c r="AU173" s="0" t="n">
        <f aca="false">F173+(MIN(G173,H173))-F173*(MIN(G173,H173))</f>
        <v>0.0242151909492827</v>
      </c>
      <c r="AV173" s="0" t="n">
        <f aca="false">MIN((F173+G173-F173*G173),(F173+H173-F173*H173))</f>
        <v>0.0242151909492827</v>
      </c>
      <c r="AW173" s="0" t="n">
        <f aca="false">IF(ABS(AU173-AV173)&lt;0.0000001,1,0)</f>
        <v>1</v>
      </c>
      <c r="AX173" s="0" t="n">
        <f aca="false">F173*(MAX(G173,H173))</f>
        <v>0.0199999999999797</v>
      </c>
      <c r="AY173" s="0" t="n">
        <f aca="false">MAX(F173*G173,F173*H173)</f>
        <v>0.0199999999999797</v>
      </c>
      <c r="AZ173" s="0" t="n">
        <f aca="false">IF(ABS(AX173-AY173)&lt;0.0000001,1,0)</f>
        <v>1</v>
      </c>
      <c r="BA173" s="0" t="n">
        <f aca="false">F173*(MIN(G173,H173))</f>
        <v>8.6024305087398E-005</v>
      </c>
      <c r="BB173" s="0" t="n">
        <f aca="false">MIN(F173*G173,F173*H173)</f>
        <v>8.6024305087398E-005</v>
      </c>
      <c r="BC173" s="0" t="n">
        <f aca="false">IF(ABS(BA173-BB173)&lt;0.0000001,1,0)</f>
        <v>1</v>
      </c>
      <c r="BO173" s="0" t="n">
        <f aca="false">1-MAX(F173,G173)</f>
        <v>0.98</v>
      </c>
      <c r="BP173" s="0" t="n">
        <f aca="false">MIN(1-F173,1-G173)</f>
        <v>0.98</v>
      </c>
      <c r="BQ173" s="0" t="n">
        <f aca="false">IF(ABS(BO173-BP173)&lt;0.0000001,1,0)</f>
        <v>1</v>
      </c>
      <c r="BR173" s="0" t="n">
        <f aca="false">1-MIN(F173,G173)</f>
        <v>0.99569878474563</v>
      </c>
      <c r="BS173" s="0" t="n">
        <f aca="false">MAX(1-F173,1-G173)</f>
        <v>0.99569878474563</v>
      </c>
      <c r="BT173" s="0" t="n">
        <f aca="false">IF(ABS(BR173-BS173)&lt;0.0000001,1,0)</f>
        <v>1</v>
      </c>
      <c r="BU173" s="0" t="n">
        <f aca="false">1-F173*G173</f>
        <v>0.999913975694913</v>
      </c>
      <c r="BV173" s="0" t="n">
        <f aca="false">(1-F173)+(1-G173)-(1-F173)*(1-G173)</f>
        <v>0.999913975694913</v>
      </c>
      <c r="BW173" s="0" t="n">
        <f aca="false">IF(ABS(BU173-BV173)&lt;0.0000001,1,0)</f>
        <v>1</v>
      </c>
      <c r="BX173" s="0" t="n">
        <f aca="false">1-(F173+G173-F173*G173)</f>
        <v>0.975784809050717</v>
      </c>
      <c r="BY173" s="0" t="n">
        <f aca="false">(1-F173)*(1-G173)</f>
        <v>0.975784809050717</v>
      </c>
      <c r="BZ173" s="0" t="n">
        <f aca="false">IF(ABS(BX173-BY173)&lt;0.0000001,1,0)</f>
        <v>1</v>
      </c>
    </row>
    <row r="174" customFormat="false" ht="14.25" hidden="false" customHeight="false" outlineLevel="0" collapsed="false">
      <c r="A174" s="16" t="n">
        <v>17.1</v>
      </c>
      <c r="F174" s="4" t="n">
        <f aca="false">IF(AND((A173&gt;=$D$4),(A173&lt;=$D$5)),1,IF(AND((A173&gt;$D$3),(A173&lt;$D$4)),((A173-$D$3)/($D$4-$D$3)),IF(AND((A173&gt;$D$5),(A173&lt;$D$6)),((A173-$D$6)/($D$5-$D$6)),0)))</f>
        <v>0</v>
      </c>
      <c r="G174" s="4" t="n">
        <f aca="false">1/(1+ABS((A173-$D$22)/$D$20)^(2*$D$21))</f>
        <v>0.00389105058365759</v>
      </c>
      <c r="H174" s="4" t="n">
        <f aca="false">1/(1+EXP(-$D$35*(A173-$D$36)))</f>
        <v>0.999999999999309</v>
      </c>
      <c r="J174" s="12" t="n">
        <f aca="false">MIN(F174,MAX(G174,H174))</f>
        <v>0</v>
      </c>
      <c r="K174" s="12" t="n">
        <f aca="false">MAX(MIN(F174,G174),MIN(F174,H174))</f>
        <v>0</v>
      </c>
      <c r="L174" s="12" t="n">
        <f aca="false">IF(ABS(J174-K174)&lt;0.0000001,1,0)</f>
        <v>1</v>
      </c>
      <c r="M174" s="4" t="n">
        <f aca="false">MAX(F174,MIN(G174,H174))</f>
        <v>0.00389105058365759</v>
      </c>
      <c r="N174" s="4" t="n">
        <f aca="false">MIN(MAX(F174,G174),MAX(F174,H174))</f>
        <v>0.00389105058365759</v>
      </c>
      <c r="O174" s="4" t="n">
        <f aca="false">IF(ABS(M174-N174)&lt;0.0000001,1,0)</f>
        <v>1</v>
      </c>
      <c r="AA174" s="12" t="n">
        <f aca="false">F174+(G174*H174)-F174*(G174*H174)</f>
        <v>0.0038910505836549</v>
      </c>
      <c r="AB174" s="12" t="n">
        <f aca="false">(F174+G174-F174*G174)*(F174+H174-F174*H174)</f>
        <v>0.0038910505836549</v>
      </c>
      <c r="AC174" s="12" t="n">
        <f aca="false">IF(ABS(AA174-AB174)&lt;0.0000001,1,0)</f>
        <v>1</v>
      </c>
      <c r="AD174" s="12" t="n">
        <f aca="false">F174*(G174+H174-G174*H174)</f>
        <v>0</v>
      </c>
      <c r="AE174" s="12" t="n">
        <f aca="false">(F174*G174) + (F174*H174) - (F174*G174)*(F174*H174)</f>
        <v>0</v>
      </c>
      <c r="AF174" s="12" t="n">
        <f aca="false">IF(ABS(AD174-AE174)&lt;0.0000001,1,0)</f>
        <v>1</v>
      </c>
      <c r="AR174" s="0" t="n">
        <f aca="false">F174+(MAX(G174,H174))-F174*(MAX(G174,H174))</f>
        <v>0.999999999999309</v>
      </c>
      <c r="AS174" s="0" t="n">
        <f aca="false">MAX((F174+G174-F174*G174),(F174+H174-F174*H174))</f>
        <v>0.999999999999309</v>
      </c>
      <c r="AT174" s="0" t="n">
        <f aca="false">IF(ABS(AR174-AS174)&lt;0.0000001,1,0)</f>
        <v>1</v>
      </c>
      <c r="AU174" s="0" t="n">
        <f aca="false">F174+(MIN(G174,H174))-F174*(MIN(G174,H174))</f>
        <v>0.00389105058365759</v>
      </c>
      <c r="AV174" s="0" t="n">
        <f aca="false">MIN((F174+G174-F174*G174),(F174+H174-F174*H174))</f>
        <v>0.00389105058365759</v>
      </c>
      <c r="AW174" s="0" t="n">
        <f aca="false">IF(ABS(AU174-AV174)&lt;0.0000001,1,0)</f>
        <v>1</v>
      </c>
      <c r="AX174" s="0" t="n">
        <f aca="false">F174*(MAX(G174,H174))</f>
        <v>0</v>
      </c>
      <c r="AY174" s="0" t="n">
        <f aca="false">MAX(F174*G174,F174*H174)</f>
        <v>0</v>
      </c>
      <c r="AZ174" s="0" t="n">
        <f aca="false">IF(ABS(AX174-AY174)&lt;0.0000001,1,0)</f>
        <v>1</v>
      </c>
      <c r="BA174" s="0" t="n">
        <f aca="false">F174*(MIN(G174,H174))</f>
        <v>0</v>
      </c>
      <c r="BB174" s="0" t="n">
        <f aca="false">MIN(F174*G174,F174*H174)</f>
        <v>0</v>
      </c>
      <c r="BC174" s="0" t="n">
        <f aca="false">IF(ABS(BA174-BB174)&lt;0.0000001,1,0)</f>
        <v>1</v>
      </c>
      <c r="BO174" s="0" t="n">
        <f aca="false">1-MAX(F174,G174)</f>
        <v>0.996108949416342</v>
      </c>
      <c r="BP174" s="0" t="n">
        <f aca="false">MIN(1-F174,1-G174)</f>
        <v>0.996108949416342</v>
      </c>
      <c r="BQ174" s="0" t="n">
        <f aca="false">IF(ABS(BO174-BP174)&lt;0.0000001,1,0)</f>
        <v>1</v>
      </c>
      <c r="BR174" s="0" t="n">
        <f aca="false">1-MIN(F174,G174)</f>
        <v>1</v>
      </c>
      <c r="BS174" s="0" t="n">
        <f aca="false">MAX(1-F174,1-G174)</f>
        <v>1</v>
      </c>
      <c r="BT174" s="0" t="n">
        <f aca="false">IF(ABS(BR174-BS174)&lt;0.0000001,1,0)</f>
        <v>1</v>
      </c>
      <c r="BU174" s="0" t="n">
        <f aca="false">1-F174*G174</f>
        <v>1</v>
      </c>
      <c r="BV174" s="0" t="n">
        <f aca="false">(1-F174)+(1-G174)-(1-F174)*(1-G174)</f>
        <v>1</v>
      </c>
      <c r="BW174" s="0" t="n">
        <f aca="false">IF(ABS(BU174-BV174)&lt;0.0000001,1,0)</f>
        <v>1</v>
      </c>
      <c r="BX174" s="0" t="n">
        <f aca="false">1-(F174+G174-F174*G174)</f>
        <v>0.996108949416342</v>
      </c>
      <c r="BY174" s="0" t="n">
        <f aca="false">(1-F174)*(1-G174)</f>
        <v>0.996108949416342</v>
      </c>
      <c r="BZ174" s="0" t="n">
        <f aca="false">IF(ABS(BX174-BY174)&lt;0.0000001,1,0)</f>
        <v>1</v>
      </c>
    </row>
    <row r="175" customFormat="false" ht="14.25" hidden="false" customHeight="false" outlineLevel="0" collapsed="false">
      <c r="A175" s="16" t="n">
        <v>17.2</v>
      </c>
      <c r="F175" s="4" t="n">
        <f aca="false">IF(AND((A174&gt;=$D$4),(A174&lt;=$D$5)),1,IF(AND((A174&gt;$D$3),(A174&lt;$D$4)),((A174-$D$3)/($D$4-$D$3)),IF(AND((A174&gt;$D$5),(A174&lt;$D$6)),((A174-$D$6)/($D$5-$D$6)),0)))</f>
        <v>0</v>
      </c>
      <c r="G175" s="4" t="n">
        <f aca="false">1/(1+ABS((A174-$D$22)/$D$20)^(2*$D$21))</f>
        <v>0.00352424842686473</v>
      </c>
      <c r="H175" s="4" t="n">
        <f aca="false">1/(1+EXP(-$D$35*(A174-$D$36)))</f>
        <v>0.999999999999537</v>
      </c>
      <c r="J175" s="12" t="n">
        <f aca="false">MIN(F175,MAX(G175,H175))</f>
        <v>0</v>
      </c>
      <c r="K175" s="12" t="n">
        <f aca="false">MAX(MIN(F175,G175),MIN(F175,H175))</f>
        <v>0</v>
      </c>
      <c r="L175" s="12" t="n">
        <f aca="false">IF(ABS(J175-K175)&lt;0.0000001,1,0)</f>
        <v>1</v>
      </c>
      <c r="M175" s="4" t="n">
        <f aca="false">MAX(F175,MIN(G175,H175))</f>
        <v>0.00352424842686473</v>
      </c>
      <c r="N175" s="4" t="n">
        <f aca="false">MIN(MAX(F175,G175),MAX(F175,H175))</f>
        <v>0.00352424842686473</v>
      </c>
      <c r="O175" s="4" t="n">
        <f aca="false">IF(ABS(M175-N175)&lt;0.0000001,1,0)</f>
        <v>1</v>
      </c>
      <c r="AA175" s="12" t="n">
        <f aca="false">F175+(G175*H175)-F175*(G175*H175)</f>
        <v>0.0035242484268631</v>
      </c>
      <c r="AB175" s="12" t="n">
        <f aca="false">(F175+G175-F175*G175)*(F175+H175-F175*H175)</f>
        <v>0.0035242484268631</v>
      </c>
      <c r="AC175" s="12" t="n">
        <f aca="false">IF(ABS(AA175-AB175)&lt;0.0000001,1,0)</f>
        <v>1</v>
      </c>
      <c r="AD175" s="12" t="n">
        <f aca="false">F175*(G175+H175-G175*H175)</f>
        <v>0</v>
      </c>
      <c r="AE175" s="12" t="n">
        <f aca="false">(F175*G175) + (F175*H175) - (F175*G175)*(F175*H175)</f>
        <v>0</v>
      </c>
      <c r="AF175" s="12" t="n">
        <f aca="false">IF(ABS(AD175-AE175)&lt;0.0000001,1,0)</f>
        <v>1</v>
      </c>
      <c r="AR175" s="0" t="n">
        <f aca="false">F175+(MAX(G175,H175))-F175*(MAX(G175,H175))</f>
        <v>0.999999999999537</v>
      </c>
      <c r="AS175" s="0" t="n">
        <f aca="false">MAX((F175+G175-F175*G175),(F175+H175-F175*H175))</f>
        <v>0.999999999999537</v>
      </c>
      <c r="AT175" s="0" t="n">
        <f aca="false">IF(ABS(AR175-AS175)&lt;0.0000001,1,0)</f>
        <v>1</v>
      </c>
      <c r="AU175" s="0" t="n">
        <f aca="false">F175+(MIN(G175,H175))-F175*(MIN(G175,H175))</f>
        <v>0.00352424842686473</v>
      </c>
      <c r="AV175" s="0" t="n">
        <f aca="false">MIN((F175+G175-F175*G175),(F175+H175-F175*H175))</f>
        <v>0.00352424842686473</v>
      </c>
      <c r="AW175" s="0" t="n">
        <f aca="false">IF(ABS(AU175-AV175)&lt;0.0000001,1,0)</f>
        <v>1</v>
      </c>
      <c r="AX175" s="0" t="n">
        <f aca="false">F175*(MAX(G175,H175))</f>
        <v>0</v>
      </c>
      <c r="AY175" s="0" t="n">
        <f aca="false">MAX(F175*G175,F175*H175)</f>
        <v>0</v>
      </c>
      <c r="AZ175" s="0" t="n">
        <f aca="false">IF(ABS(AX175-AY175)&lt;0.0000001,1,0)</f>
        <v>1</v>
      </c>
      <c r="BA175" s="0" t="n">
        <f aca="false">F175*(MIN(G175,H175))</f>
        <v>0</v>
      </c>
      <c r="BB175" s="0" t="n">
        <f aca="false">MIN(F175*G175,F175*H175)</f>
        <v>0</v>
      </c>
      <c r="BC175" s="0" t="n">
        <f aca="false">IF(ABS(BA175-BB175)&lt;0.0000001,1,0)</f>
        <v>1</v>
      </c>
      <c r="BO175" s="0" t="n">
        <f aca="false">1-MAX(F175,G175)</f>
        <v>0.996475751573135</v>
      </c>
      <c r="BP175" s="0" t="n">
        <f aca="false">MIN(1-F175,1-G175)</f>
        <v>0.996475751573135</v>
      </c>
      <c r="BQ175" s="0" t="n">
        <f aca="false">IF(ABS(BO175-BP175)&lt;0.0000001,1,0)</f>
        <v>1</v>
      </c>
      <c r="BR175" s="0" t="n">
        <f aca="false">1-MIN(F175,G175)</f>
        <v>1</v>
      </c>
      <c r="BS175" s="0" t="n">
        <f aca="false">MAX(1-F175,1-G175)</f>
        <v>1</v>
      </c>
      <c r="BT175" s="0" t="n">
        <f aca="false">IF(ABS(BR175-BS175)&lt;0.0000001,1,0)</f>
        <v>1</v>
      </c>
      <c r="BU175" s="0" t="n">
        <f aca="false">1-F175*G175</f>
        <v>1</v>
      </c>
      <c r="BV175" s="0" t="n">
        <f aca="false">(1-F175)+(1-G175)-(1-F175)*(1-G175)</f>
        <v>1</v>
      </c>
      <c r="BW175" s="0" t="n">
        <f aca="false">IF(ABS(BU175-BV175)&lt;0.0000001,1,0)</f>
        <v>1</v>
      </c>
      <c r="BX175" s="0" t="n">
        <f aca="false">1-(F175+G175-F175*G175)</f>
        <v>0.996475751573135</v>
      </c>
      <c r="BY175" s="0" t="n">
        <f aca="false">(1-F175)*(1-G175)</f>
        <v>0.996475751573135</v>
      </c>
      <c r="BZ175" s="0" t="n">
        <f aca="false">IF(ABS(BX175-BY175)&lt;0.0000001,1,0)</f>
        <v>1</v>
      </c>
    </row>
    <row r="176" customFormat="false" ht="14.25" hidden="false" customHeight="false" outlineLevel="0" collapsed="false">
      <c r="A176" s="16" t="n">
        <v>17.3</v>
      </c>
      <c r="F176" s="4" t="n">
        <f aca="false">IF(AND((A175&gt;=$D$4),(A175&lt;=$D$5)),1,IF(AND((A175&gt;$D$3),(A175&lt;$D$4)),((A175-$D$3)/($D$4-$D$3)),IF(AND((A175&gt;$D$5),(A175&lt;$D$6)),((A175-$D$6)/($D$5-$D$6)),0)))</f>
        <v>0</v>
      </c>
      <c r="G176" s="4" t="n">
        <f aca="false">1/(1+ABS((A175-$D$22)/$D$20)^(2*$D$21))</f>
        <v>0.00319579544009615</v>
      </c>
      <c r="H176" s="4" t="n">
        <f aca="false">1/(1+EXP(-$D$35*(A175-$D$36)))</f>
        <v>0.999999999999689</v>
      </c>
      <c r="J176" s="12" t="n">
        <f aca="false">MIN(F176,MAX(G176,H176))</f>
        <v>0</v>
      </c>
      <c r="K176" s="12" t="n">
        <f aca="false">MAX(MIN(F176,G176),MIN(F176,H176))</f>
        <v>0</v>
      </c>
      <c r="L176" s="12" t="n">
        <f aca="false">IF(ABS(J176-K176)&lt;0.0000001,1,0)</f>
        <v>1</v>
      </c>
      <c r="M176" s="4" t="n">
        <f aca="false">MAX(F176,MIN(G176,H176))</f>
        <v>0.00319579544009615</v>
      </c>
      <c r="N176" s="4" t="n">
        <f aca="false">MIN(MAX(F176,G176),MAX(F176,H176))</f>
        <v>0.00319579544009615</v>
      </c>
      <c r="O176" s="4" t="n">
        <f aca="false">IF(ABS(M176-N176)&lt;0.0000001,1,0)</f>
        <v>1</v>
      </c>
      <c r="AA176" s="12" t="n">
        <f aca="false">F176+(G176*H176)-F176*(G176*H176)</f>
        <v>0.00319579544009515</v>
      </c>
      <c r="AB176" s="12" t="n">
        <f aca="false">(F176+G176-F176*G176)*(F176+H176-F176*H176)</f>
        <v>0.00319579544009515</v>
      </c>
      <c r="AC176" s="12" t="n">
        <f aca="false">IF(ABS(AA176-AB176)&lt;0.0000001,1,0)</f>
        <v>1</v>
      </c>
      <c r="AD176" s="12" t="n">
        <f aca="false">F176*(G176+H176-G176*H176)</f>
        <v>0</v>
      </c>
      <c r="AE176" s="12" t="n">
        <f aca="false">(F176*G176) + (F176*H176) - (F176*G176)*(F176*H176)</f>
        <v>0</v>
      </c>
      <c r="AF176" s="12" t="n">
        <f aca="false">IF(ABS(AD176-AE176)&lt;0.0000001,1,0)</f>
        <v>1</v>
      </c>
      <c r="AR176" s="0" t="n">
        <f aca="false">F176+(MAX(G176,H176))-F176*(MAX(G176,H176))</f>
        <v>0.999999999999689</v>
      </c>
      <c r="AS176" s="0" t="n">
        <f aca="false">MAX((F176+G176-F176*G176),(F176+H176-F176*H176))</f>
        <v>0.999999999999689</v>
      </c>
      <c r="AT176" s="0" t="n">
        <f aca="false">IF(ABS(AR176-AS176)&lt;0.0000001,1,0)</f>
        <v>1</v>
      </c>
      <c r="AU176" s="0" t="n">
        <f aca="false">F176+(MIN(G176,H176))-F176*(MIN(G176,H176))</f>
        <v>0.00319579544009615</v>
      </c>
      <c r="AV176" s="0" t="n">
        <f aca="false">MIN((F176+G176-F176*G176),(F176+H176-F176*H176))</f>
        <v>0.00319579544009615</v>
      </c>
      <c r="AW176" s="0" t="n">
        <f aca="false">IF(ABS(AU176-AV176)&lt;0.0000001,1,0)</f>
        <v>1</v>
      </c>
      <c r="AX176" s="0" t="n">
        <f aca="false">F176*(MAX(G176,H176))</f>
        <v>0</v>
      </c>
      <c r="AY176" s="0" t="n">
        <f aca="false">MAX(F176*G176,F176*H176)</f>
        <v>0</v>
      </c>
      <c r="AZ176" s="0" t="n">
        <f aca="false">IF(ABS(AX176-AY176)&lt;0.0000001,1,0)</f>
        <v>1</v>
      </c>
      <c r="BA176" s="0" t="n">
        <f aca="false">F176*(MIN(G176,H176))</f>
        <v>0</v>
      </c>
      <c r="BB176" s="0" t="n">
        <f aca="false">MIN(F176*G176,F176*H176)</f>
        <v>0</v>
      </c>
      <c r="BC176" s="0" t="n">
        <f aca="false">IF(ABS(BA176-BB176)&lt;0.0000001,1,0)</f>
        <v>1</v>
      </c>
      <c r="BO176" s="0" t="n">
        <f aca="false">1-MAX(F176,G176)</f>
        <v>0.996804204559904</v>
      </c>
      <c r="BP176" s="0" t="n">
        <f aca="false">MIN(1-F176,1-G176)</f>
        <v>0.996804204559904</v>
      </c>
      <c r="BQ176" s="0" t="n">
        <f aca="false">IF(ABS(BO176-BP176)&lt;0.0000001,1,0)</f>
        <v>1</v>
      </c>
      <c r="BR176" s="0" t="n">
        <f aca="false">1-MIN(F176,G176)</f>
        <v>1</v>
      </c>
      <c r="BS176" s="0" t="n">
        <f aca="false">MAX(1-F176,1-G176)</f>
        <v>1</v>
      </c>
      <c r="BT176" s="0" t="n">
        <f aca="false">IF(ABS(BR176-BS176)&lt;0.0000001,1,0)</f>
        <v>1</v>
      </c>
      <c r="BU176" s="0" t="n">
        <f aca="false">1-F176*G176</f>
        <v>1</v>
      </c>
      <c r="BV176" s="0" t="n">
        <f aca="false">(1-F176)+(1-G176)-(1-F176)*(1-G176)</f>
        <v>1</v>
      </c>
      <c r="BW176" s="0" t="n">
        <f aca="false">IF(ABS(BU176-BV176)&lt;0.0000001,1,0)</f>
        <v>1</v>
      </c>
      <c r="BX176" s="0" t="n">
        <f aca="false">1-(F176+G176-F176*G176)</f>
        <v>0.996804204559904</v>
      </c>
      <c r="BY176" s="0" t="n">
        <f aca="false">(1-F176)*(1-G176)</f>
        <v>0.996804204559904</v>
      </c>
      <c r="BZ176" s="0" t="n">
        <f aca="false">IF(ABS(BX176-BY176)&lt;0.0000001,1,0)</f>
        <v>1</v>
      </c>
    </row>
    <row r="177" customFormat="false" ht="14.25" hidden="false" customHeight="false" outlineLevel="0" collapsed="false">
      <c r="A177" s="16" t="n">
        <v>17.4</v>
      </c>
      <c r="F177" s="4" t="n">
        <f aca="false">IF(AND((A176&gt;=$D$4),(A176&lt;=$D$5)),1,IF(AND((A176&gt;$D$3),(A176&lt;$D$4)),((A176-$D$3)/($D$4-$D$3)),IF(AND((A176&gt;$D$5),(A176&lt;$D$6)),((A176-$D$6)/($D$5-$D$6)),0)))</f>
        <v>0</v>
      </c>
      <c r="G177" s="4" t="n">
        <f aca="false">1/(1+ABS((A176-$D$22)/$D$20)^(2*$D$21))</f>
        <v>0.00290130468700203</v>
      </c>
      <c r="H177" s="4" t="n">
        <f aca="false">1/(1+EXP(-$D$35*(A176-$D$36)))</f>
        <v>0.999999999999792</v>
      </c>
      <c r="J177" s="12" t="n">
        <f aca="false">MIN(F177,MAX(G177,H177))</f>
        <v>0</v>
      </c>
      <c r="K177" s="12" t="n">
        <f aca="false">MAX(MIN(F177,G177),MIN(F177,H177))</f>
        <v>0</v>
      </c>
      <c r="L177" s="12" t="n">
        <f aca="false">IF(ABS(J177-K177)&lt;0.0000001,1,0)</f>
        <v>1</v>
      </c>
      <c r="M177" s="4" t="n">
        <f aca="false">MAX(F177,MIN(G177,H177))</f>
        <v>0.00290130468700203</v>
      </c>
      <c r="N177" s="4" t="n">
        <f aca="false">MIN(MAX(F177,G177),MAX(F177,H177))</f>
        <v>0.00290130468700203</v>
      </c>
      <c r="O177" s="4" t="n">
        <f aca="false">IF(ABS(M177-N177)&lt;0.0000001,1,0)</f>
        <v>1</v>
      </c>
      <c r="AA177" s="12" t="n">
        <f aca="false">F177+(G177*H177)-F177*(G177*H177)</f>
        <v>0.00290130468700142</v>
      </c>
      <c r="AB177" s="12" t="n">
        <f aca="false">(F177+G177-F177*G177)*(F177+H177-F177*H177)</f>
        <v>0.00290130468700142</v>
      </c>
      <c r="AC177" s="12" t="n">
        <f aca="false">IF(ABS(AA177-AB177)&lt;0.0000001,1,0)</f>
        <v>1</v>
      </c>
      <c r="AD177" s="12" t="n">
        <f aca="false">F177*(G177+H177-G177*H177)</f>
        <v>0</v>
      </c>
      <c r="AE177" s="12" t="n">
        <f aca="false">(F177*G177) + (F177*H177) - (F177*G177)*(F177*H177)</f>
        <v>0</v>
      </c>
      <c r="AF177" s="12" t="n">
        <f aca="false">IF(ABS(AD177-AE177)&lt;0.0000001,1,0)</f>
        <v>1</v>
      </c>
      <c r="AR177" s="0" t="n">
        <f aca="false">F177+(MAX(G177,H177))-F177*(MAX(G177,H177))</f>
        <v>0.999999999999792</v>
      </c>
      <c r="AS177" s="0" t="n">
        <f aca="false">MAX((F177+G177-F177*G177),(F177+H177-F177*H177))</f>
        <v>0.999999999999792</v>
      </c>
      <c r="AT177" s="0" t="n">
        <f aca="false">IF(ABS(AR177-AS177)&lt;0.0000001,1,0)</f>
        <v>1</v>
      </c>
      <c r="AU177" s="0" t="n">
        <f aca="false">F177+(MIN(G177,H177))-F177*(MIN(G177,H177))</f>
        <v>0.00290130468700203</v>
      </c>
      <c r="AV177" s="0" t="n">
        <f aca="false">MIN((F177+G177-F177*G177),(F177+H177-F177*H177))</f>
        <v>0.00290130468700203</v>
      </c>
      <c r="AW177" s="0" t="n">
        <f aca="false">IF(ABS(AU177-AV177)&lt;0.0000001,1,0)</f>
        <v>1</v>
      </c>
      <c r="AX177" s="0" t="n">
        <f aca="false">F177*(MAX(G177,H177))</f>
        <v>0</v>
      </c>
      <c r="AY177" s="0" t="n">
        <f aca="false">MAX(F177*G177,F177*H177)</f>
        <v>0</v>
      </c>
      <c r="AZ177" s="0" t="n">
        <f aca="false">IF(ABS(AX177-AY177)&lt;0.0000001,1,0)</f>
        <v>1</v>
      </c>
      <c r="BA177" s="0" t="n">
        <f aca="false">F177*(MIN(G177,H177))</f>
        <v>0</v>
      </c>
      <c r="BB177" s="0" t="n">
        <f aca="false">MIN(F177*G177,F177*H177)</f>
        <v>0</v>
      </c>
      <c r="BC177" s="0" t="n">
        <f aca="false">IF(ABS(BA177-BB177)&lt;0.0000001,1,0)</f>
        <v>1</v>
      </c>
      <c r="BO177" s="0" t="n">
        <f aca="false">1-MAX(F177,G177)</f>
        <v>0.997098695312998</v>
      </c>
      <c r="BP177" s="0" t="n">
        <f aca="false">MIN(1-F177,1-G177)</f>
        <v>0.997098695312998</v>
      </c>
      <c r="BQ177" s="0" t="n">
        <f aca="false">IF(ABS(BO177-BP177)&lt;0.0000001,1,0)</f>
        <v>1</v>
      </c>
      <c r="BR177" s="0" t="n">
        <f aca="false">1-MIN(F177,G177)</f>
        <v>1</v>
      </c>
      <c r="BS177" s="0" t="n">
        <f aca="false">MAX(1-F177,1-G177)</f>
        <v>1</v>
      </c>
      <c r="BT177" s="0" t="n">
        <f aca="false">IF(ABS(BR177-BS177)&lt;0.0000001,1,0)</f>
        <v>1</v>
      </c>
      <c r="BU177" s="0" t="n">
        <f aca="false">1-F177*G177</f>
        <v>1</v>
      </c>
      <c r="BV177" s="0" t="n">
        <f aca="false">(1-F177)+(1-G177)-(1-F177)*(1-G177)</f>
        <v>1</v>
      </c>
      <c r="BW177" s="0" t="n">
        <f aca="false">IF(ABS(BU177-BV177)&lt;0.0000001,1,0)</f>
        <v>1</v>
      </c>
      <c r="BX177" s="0" t="n">
        <f aca="false">1-(F177+G177-F177*G177)</f>
        <v>0.997098695312998</v>
      </c>
      <c r="BY177" s="0" t="n">
        <f aca="false">(1-F177)*(1-G177)</f>
        <v>0.997098695312998</v>
      </c>
      <c r="BZ177" s="0" t="n">
        <f aca="false">IF(ABS(BX177-BY177)&lt;0.0000001,1,0)</f>
        <v>1</v>
      </c>
    </row>
    <row r="178" customFormat="false" ht="14.25" hidden="false" customHeight="false" outlineLevel="0" collapsed="false">
      <c r="A178" s="16" t="n">
        <v>17.5</v>
      </c>
      <c r="F178" s="4" t="n">
        <f aca="false">IF(AND((A177&gt;=$D$4),(A177&lt;=$D$5)),1,IF(AND((A177&gt;$D$3),(A177&lt;$D$4)),((A177-$D$3)/($D$4-$D$3)),IF(AND((A177&gt;$D$5),(A177&lt;$D$6)),((A177-$D$6)/($D$5-$D$6)),0)))</f>
        <v>0</v>
      </c>
      <c r="G178" s="4" t="n">
        <f aca="false">1/(1+ABS((A177-$D$22)/$D$20)^(2*$D$21))</f>
        <v>0.00263693196359662</v>
      </c>
      <c r="H178" s="4" t="n">
        <f aca="false">1/(1+EXP(-$D$35*(A177-$D$36)))</f>
        <v>0.99999999999986</v>
      </c>
      <c r="J178" s="12" t="n">
        <f aca="false">MIN(F178,MAX(G178,H178))</f>
        <v>0</v>
      </c>
      <c r="K178" s="12" t="n">
        <f aca="false">MAX(MIN(F178,G178),MIN(F178,H178))</f>
        <v>0</v>
      </c>
      <c r="L178" s="12" t="n">
        <f aca="false">IF(ABS(J178-K178)&lt;0.0000001,1,0)</f>
        <v>1</v>
      </c>
      <c r="M178" s="4" t="n">
        <f aca="false">MAX(F178,MIN(G178,H178))</f>
        <v>0.00263693196359662</v>
      </c>
      <c r="N178" s="4" t="n">
        <f aca="false">MIN(MAX(F178,G178),MAX(F178,H178))</f>
        <v>0.00263693196359662</v>
      </c>
      <c r="O178" s="4" t="n">
        <f aca="false">IF(ABS(M178-N178)&lt;0.0000001,1,0)</f>
        <v>1</v>
      </c>
      <c r="AA178" s="12" t="n">
        <f aca="false">F178+(G178*H178)-F178*(G178*H178)</f>
        <v>0.00263693196359625</v>
      </c>
      <c r="AB178" s="12" t="n">
        <f aca="false">(F178+G178-F178*G178)*(F178+H178-F178*H178)</f>
        <v>0.00263693196359625</v>
      </c>
      <c r="AC178" s="12" t="n">
        <f aca="false">IF(ABS(AA178-AB178)&lt;0.0000001,1,0)</f>
        <v>1</v>
      </c>
      <c r="AD178" s="12" t="n">
        <f aca="false">F178*(G178+H178-G178*H178)</f>
        <v>0</v>
      </c>
      <c r="AE178" s="12" t="n">
        <f aca="false">(F178*G178) + (F178*H178) - (F178*G178)*(F178*H178)</f>
        <v>0</v>
      </c>
      <c r="AF178" s="12" t="n">
        <f aca="false">IF(ABS(AD178-AE178)&lt;0.0000001,1,0)</f>
        <v>1</v>
      </c>
      <c r="AR178" s="0" t="n">
        <f aca="false">F178+(MAX(G178,H178))-F178*(MAX(G178,H178))</f>
        <v>0.99999999999986</v>
      </c>
      <c r="AS178" s="0" t="n">
        <f aca="false">MAX((F178+G178-F178*G178),(F178+H178-F178*H178))</f>
        <v>0.99999999999986</v>
      </c>
      <c r="AT178" s="0" t="n">
        <f aca="false">IF(ABS(AR178-AS178)&lt;0.0000001,1,0)</f>
        <v>1</v>
      </c>
      <c r="AU178" s="0" t="n">
        <f aca="false">F178+(MIN(G178,H178))-F178*(MIN(G178,H178))</f>
        <v>0.00263693196359662</v>
      </c>
      <c r="AV178" s="0" t="n">
        <f aca="false">MIN((F178+G178-F178*G178),(F178+H178-F178*H178))</f>
        <v>0.00263693196359662</v>
      </c>
      <c r="AW178" s="0" t="n">
        <f aca="false">IF(ABS(AU178-AV178)&lt;0.0000001,1,0)</f>
        <v>1</v>
      </c>
      <c r="AX178" s="0" t="n">
        <f aca="false">F178*(MAX(G178,H178))</f>
        <v>0</v>
      </c>
      <c r="AY178" s="0" t="n">
        <f aca="false">MAX(F178*G178,F178*H178)</f>
        <v>0</v>
      </c>
      <c r="AZ178" s="0" t="n">
        <f aca="false">IF(ABS(AX178-AY178)&lt;0.0000001,1,0)</f>
        <v>1</v>
      </c>
      <c r="BA178" s="0" t="n">
        <f aca="false">F178*(MIN(G178,H178))</f>
        <v>0</v>
      </c>
      <c r="BB178" s="0" t="n">
        <f aca="false">MIN(F178*G178,F178*H178)</f>
        <v>0</v>
      </c>
      <c r="BC178" s="0" t="n">
        <f aca="false">IF(ABS(BA178-BB178)&lt;0.0000001,1,0)</f>
        <v>1</v>
      </c>
      <c r="BO178" s="0" t="n">
        <f aca="false">1-MAX(F178,G178)</f>
        <v>0.997363068036403</v>
      </c>
      <c r="BP178" s="0" t="n">
        <f aca="false">MIN(1-F178,1-G178)</f>
        <v>0.997363068036403</v>
      </c>
      <c r="BQ178" s="0" t="n">
        <f aca="false">IF(ABS(BO178-BP178)&lt;0.0000001,1,0)</f>
        <v>1</v>
      </c>
      <c r="BR178" s="0" t="n">
        <f aca="false">1-MIN(F178,G178)</f>
        <v>1</v>
      </c>
      <c r="BS178" s="0" t="n">
        <f aca="false">MAX(1-F178,1-G178)</f>
        <v>1</v>
      </c>
      <c r="BT178" s="0" t="n">
        <f aca="false">IF(ABS(BR178-BS178)&lt;0.0000001,1,0)</f>
        <v>1</v>
      </c>
      <c r="BU178" s="0" t="n">
        <f aca="false">1-F178*G178</f>
        <v>1</v>
      </c>
      <c r="BV178" s="0" t="n">
        <f aca="false">(1-F178)+(1-G178)-(1-F178)*(1-G178)</f>
        <v>1</v>
      </c>
      <c r="BW178" s="0" t="n">
        <f aca="false">IF(ABS(BU178-BV178)&lt;0.0000001,1,0)</f>
        <v>1</v>
      </c>
      <c r="BX178" s="0" t="n">
        <f aca="false">1-(F178+G178-F178*G178)</f>
        <v>0.997363068036403</v>
      </c>
      <c r="BY178" s="0" t="n">
        <f aca="false">(1-F178)*(1-G178)</f>
        <v>0.997363068036403</v>
      </c>
      <c r="BZ178" s="0" t="n">
        <f aca="false">IF(ABS(BX178-BY178)&lt;0.0000001,1,0)</f>
        <v>1</v>
      </c>
    </row>
    <row r="179" customFormat="false" ht="14.25" hidden="false" customHeight="false" outlineLevel="0" collapsed="false">
      <c r="A179" s="16" t="n">
        <v>17.6</v>
      </c>
      <c r="F179" s="4" t="n">
        <f aca="false">IF(AND((A178&gt;=$D$4),(A178&lt;=$D$5)),1,IF(AND((A178&gt;$D$3),(A178&lt;$D$4)),((A178-$D$3)/($D$4-$D$3)),IF(AND((A178&gt;$D$5),(A178&lt;$D$6)),((A178-$D$6)/($D$5-$D$6)),0)))</f>
        <v>0</v>
      </c>
      <c r="G179" s="4" t="n">
        <f aca="false">1/(1+ABS((A178-$D$22)/$D$20)^(2*$D$21))</f>
        <v>0.00239930394670334</v>
      </c>
      <c r="H179" s="4" t="n">
        <f aca="false">1/(1+EXP(-$D$35*(A178-$D$36)))</f>
        <v>0.999999999999907</v>
      </c>
      <c r="J179" s="12" t="n">
        <f aca="false">MIN(F179,MAX(G179,H179))</f>
        <v>0</v>
      </c>
      <c r="K179" s="12" t="n">
        <f aca="false">MAX(MIN(F179,G179),MIN(F179,H179))</f>
        <v>0</v>
      </c>
      <c r="L179" s="12" t="n">
        <f aca="false">IF(ABS(J179-K179)&lt;0.0000001,1,0)</f>
        <v>1</v>
      </c>
      <c r="M179" s="4" t="n">
        <f aca="false">MAX(F179,MIN(G179,H179))</f>
        <v>0.00239930394670334</v>
      </c>
      <c r="N179" s="4" t="n">
        <f aca="false">MIN(MAX(F179,G179),MAX(F179,H179))</f>
        <v>0.00239930394670334</v>
      </c>
      <c r="O179" s="4" t="n">
        <f aca="false">IF(ABS(M179-N179)&lt;0.0000001,1,0)</f>
        <v>1</v>
      </c>
      <c r="AA179" s="12" t="n">
        <f aca="false">F179+(G179*H179)-F179*(G179*H179)</f>
        <v>0.00239930394670312</v>
      </c>
      <c r="AB179" s="12" t="n">
        <f aca="false">(F179+G179-F179*G179)*(F179+H179-F179*H179)</f>
        <v>0.00239930394670312</v>
      </c>
      <c r="AC179" s="12" t="n">
        <f aca="false">IF(ABS(AA179-AB179)&lt;0.0000001,1,0)</f>
        <v>1</v>
      </c>
      <c r="AD179" s="12" t="n">
        <f aca="false">F179*(G179+H179-G179*H179)</f>
        <v>0</v>
      </c>
      <c r="AE179" s="12" t="n">
        <f aca="false">(F179*G179) + (F179*H179) - (F179*G179)*(F179*H179)</f>
        <v>0</v>
      </c>
      <c r="AF179" s="12" t="n">
        <f aca="false">IF(ABS(AD179-AE179)&lt;0.0000001,1,0)</f>
        <v>1</v>
      </c>
      <c r="AR179" s="0" t="n">
        <f aca="false">F179+(MAX(G179,H179))-F179*(MAX(G179,H179))</f>
        <v>0.999999999999907</v>
      </c>
      <c r="AS179" s="0" t="n">
        <f aca="false">MAX((F179+G179-F179*G179),(F179+H179-F179*H179))</f>
        <v>0.999999999999907</v>
      </c>
      <c r="AT179" s="0" t="n">
        <f aca="false">IF(ABS(AR179-AS179)&lt;0.0000001,1,0)</f>
        <v>1</v>
      </c>
      <c r="AU179" s="0" t="n">
        <f aca="false">F179+(MIN(G179,H179))-F179*(MIN(G179,H179))</f>
        <v>0.00239930394670334</v>
      </c>
      <c r="AV179" s="0" t="n">
        <f aca="false">MIN((F179+G179-F179*G179),(F179+H179-F179*H179))</f>
        <v>0.00239930394670334</v>
      </c>
      <c r="AW179" s="0" t="n">
        <f aca="false">IF(ABS(AU179-AV179)&lt;0.0000001,1,0)</f>
        <v>1</v>
      </c>
      <c r="AX179" s="0" t="n">
        <f aca="false">F179*(MAX(G179,H179))</f>
        <v>0</v>
      </c>
      <c r="AY179" s="0" t="n">
        <f aca="false">MAX(F179*G179,F179*H179)</f>
        <v>0</v>
      </c>
      <c r="AZ179" s="0" t="n">
        <f aca="false">IF(ABS(AX179-AY179)&lt;0.0000001,1,0)</f>
        <v>1</v>
      </c>
      <c r="BA179" s="0" t="n">
        <f aca="false">F179*(MIN(G179,H179))</f>
        <v>0</v>
      </c>
      <c r="BB179" s="0" t="n">
        <f aca="false">MIN(F179*G179,F179*H179)</f>
        <v>0</v>
      </c>
      <c r="BC179" s="0" t="n">
        <f aca="false">IF(ABS(BA179-BB179)&lt;0.0000001,1,0)</f>
        <v>1</v>
      </c>
      <c r="BO179" s="0" t="n">
        <f aca="false">1-MAX(F179,G179)</f>
        <v>0.997600696053297</v>
      </c>
      <c r="BP179" s="0" t="n">
        <f aca="false">MIN(1-F179,1-G179)</f>
        <v>0.997600696053297</v>
      </c>
      <c r="BQ179" s="0" t="n">
        <f aca="false">IF(ABS(BO179-BP179)&lt;0.0000001,1,0)</f>
        <v>1</v>
      </c>
      <c r="BR179" s="0" t="n">
        <f aca="false">1-MIN(F179,G179)</f>
        <v>1</v>
      </c>
      <c r="BS179" s="0" t="n">
        <f aca="false">MAX(1-F179,1-G179)</f>
        <v>1</v>
      </c>
      <c r="BT179" s="0" t="n">
        <f aca="false">IF(ABS(BR179-BS179)&lt;0.0000001,1,0)</f>
        <v>1</v>
      </c>
      <c r="BU179" s="0" t="n">
        <f aca="false">1-F179*G179</f>
        <v>1</v>
      </c>
      <c r="BV179" s="0" t="n">
        <f aca="false">(1-F179)+(1-G179)-(1-F179)*(1-G179)</f>
        <v>1</v>
      </c>
      <c r="BW179" s="0" t="n">
        <f aca="false">IF(ABS(BU179-BV179)&lt;0.0000001,1,0)</f>
        <v>1</v>
      </c>
      <c r="BX179" s="0" t="n">
        <f aca="false">1-(F179+G179-F179*G179)</f>
        <v>0.997600696053297</v>
      </c>
      <c r="BY179" s="0" t="n">
        <f aca="false">(1-F179)*(1-G179)</f>
        <v>0.997600696053297</v>
      </c>
      <c r="BZ179" s="0" t="n">
        <f aca="false">IF(ABS(BX179-BY179)&lt;0.0000001,1,0)</f>
        <v>1</v>
      </c>
    </row>
    <row r="180" customFormat="false" ht="14.25" hidden="false" customHeight="false" outlineLevel="0" collapsed="false">
      <c r="A180" s="16" t="n">
        <v>17.7</v>
      </c>
      <c r="F180" s="4" t="n">
        <f aca="false">IF(AND((A179&gt;=$D$4),(A179&lt;=$D$5)),1,IF(AND((A179&gt;$D$3),(A179&lt;$D$4)),((A179-$D$3)/($D$4-$D$3)),IF(AND((A179&gt;$D$5),(A179&lt;$D$6)),((A179-$D$6)/($D$5-$D$6)),0)))</f>
        <v>0</v>
      </c>
      <c r="G180" s="4" t="n">
        <f aca="false">1/(1+ABS((A179-$D$22)/$D$20)^(2*$D$21))</f>
        <v>0.002185456418354</v>
      </c>
      <c r="H180" s="4" t="n">
        <f aca="false">1/(1+EXP(-$D$35*(A179-$D$36)))</f>
        <v>0.999999999999937</v>
      </c>
      <c r="J180" s="12" t="n">
        <f aca="false">MIN(F180,MAX(G180,H180))</f>
        <v>0</v>
      </c>
      <c r="K180" s="12" t="n">
        <f aca="false">MAX(MIN(F180,G180),MIN(F180,H180))</f>
        <v>0</v>
      </c>
      <c r="L180" s="12" t="n">
        <f aca="false">IF(ABS(J180-K180)&lt;0.0000001,1,0)</f>
        <v>1</v>
      </c>
      <c r="M180" s="4" t="n">
        <f aca="false">MAX(F180,MIN(G180,H180))</f>
        <v>0.002185456418354</v>
      </c>
      <c r="N180" s="4" t="n">
        <f aca="false">MIN(MAX(F180,G180),MAX(F180,H180))</f>
        <v>0.002185456418354</v>
      </c>
      <c r="O180" s="4" t="n">
        <f aca="false">IF(ABS(M180-N180)&lt;0.0000001,1,0)</f>
        <v>1</v>
      </c>
      <c r="AA180" s="12" t="n">
        <f aca="false">F180+(G180*H180)-F180*(G180*H180)</f>
        <v>0.00218545641835386</v>
      </c>
      <c r="AB180" s="12" t="n">
        <f aca="false">(F180+G180-F180*G180)*(F180+H180-F180*H180)</f>
        <v>0.00218545641835386</v>
      </c>
      <c r="AC180" s="12" t="n">
        <f aca="false">IF(ABS(AA180-AB180)&lt;0.0000001,1,0)</f>
        <v>1</v>
      </c>
      <c r="AD180" s="12" t="n">
        <f aca="false">F180*(G180+H180-G180*H180)</f>
        <v>0</v>
      </c>
      <c r="AE180" s="12" t="n">
        <f aca="false">(F180*G180) + (F180*H180) - (F180*G180)*(F180*H180)</f>
        <v>0</v>
      </c>
      <c r="AF180" s="12" t="n">
        <f aca="false">IF(ABS(AD180-AE180)&lt;0.0000001,1,0)</f>
        <v>1</v>
      </c>
      <c r="AR180" s="0" t="n">
        <f aca="false">F180+(MAX(G180,H180))-F180*(MAX(G180,H180))</f>
        <v>0.999999999999937</v>
      </c>
      <c r="AS180" s="0" t="n">
        <f aca="false">MAX((F180+G180-F180*G180),(F180+H180-F180*H180))</f>
        <v>0.999999999999937</v>
      </c>
      <c r="AT180" s="0" t="n">
        <f aca="false">IF(ABS(AR180-AS180)&lt;0.0000001,1,0)</f>
        <v>1</v>
      </c>
      <c r="AU180" s="0" t="n">
        <f aca="false">F180+(MIN(G180,H180))-F180*(MIN(G180,H180))</f>
        <v>0.002185456418354</v>
      </c>
      <c r="AV180" s="0" t="n">
        <f aca="false">MIN((F180+G180-F180*G180),(F180+H180-F180*H180))</f>
        <v>0.002185456418354</v>
      </c>
      <c r="AW180" s="0" t="n">
        <f aca="false">IF(ABS(AU180-AV180)&lt;0.0000001,1,0)</f>
        <v>1</v>
      </c>
      <c r="AX180" s="0" t="n">
        <f aca="false">F180*(MAX(G180,H180))</f>
        <v>0</v>
      </c>
      <c r="AY180" s="0" t="n">
        <f aca="false">MAX(F180*G180,F180*H180)</f>
        <v>0</v>
      </c>
      <c r="AZ180" s="0" t="n">
        <f aca="false">IF(ABS(AX180-AY180)&lt;0.0000001,1,0)</f>
        <v>1</v>
      </c>
      <c r="BA180" s="0" t="n">
        <f aca="false">F180*(MIN(G180,H180))</f>
        <v>0</v>
      </c>
      <c r="BB180" s="0" t="n">
        <f aca="false">MIN(F180*G180,F180*H180)</f>
        <v>0</v>
      </c>
      <c r="BC180" s="0" t="n">
        <f aca="false">IF(ABS(BA180-BB180)&lt;0.0000001,1,0)</f>
        <v>1</v>
      </c>
      <c r="BO180" s="0" t="n">
        <f aca="false">1-MAX(F180,G180)</f>
        <v>0.997814543581646</v>
      </c>
      <c r="BP180" s="0" t="n">
        <f aca="false">MIN(1-F180,1-G180)</f>
        <v>0.997814543581646</v>
      </c>
      <c r="BQ180" s="0" t="n">
        <f aca="false">IF(ABS(BO180-BP180)&lt;0.0000001,1,0)</f>
        <v>1</v>
      </c>
      <c r="BR180" s="0" t="n">
        <f aca="false">1-MIN(F180,G180)</f>
        <v>1</v>
      </c>
      <c r="BS180" s="0" t="n">
        <f aca="false">MAX(1-F180,1-G180)</f>
        <v>1</v>
      </c>
      <c r="BT180" s="0" t="n">
        <f aca="false">IF(ABS(BR180-BS180)&lt;0.0000001,1,0)</f>
        <v>1</v>
      </c>
      <c r="BU180" s="0" t="n">
        <f aca="false">1-F180*G180</f>
        <v>1</v>
      </c>
      <c r="BV180" s="0" t="n">
        <f aca="false">(1-F180)+(1-G180)-(1-F180)*(1-G180)</f>
        <v>1</v>
      </c>
      <c r="BW180" s="0" t="n">
        <f aca="false">IF(ABS(BU180-BV180)&lt;0.0000001,1,0)</f>
        <v>1</v>
      </c>
      <c r="BX180" s="0" t="n">
        <f aca="false">1-(F180+G180-F180*G180)</f>
        <v>0.997814543581646</v>
      </c>
      <c r="BY180" s="0" t="n">
        <f aca="false">(1-F180)*(1-G180)</f>
        <v>0.997814543581646</v>
      </c>
      <c r="BZ180" s="0" t="n">
        <f aca="false">IF(ABS(BX180-BY180)&lt;0.0000001,1,0)</f>
        <v>1</v>
      </c>
    </row>
    <row r="181" customFormat="false" ht="14.25" hidden="false" customHeight="false" outlineLevel="0" collapsed="false">
      <c r="A181" s="16" t="n">
        <v>17.8</v>
      </c>
      <c r="F181" s="4" t="n">
        <f aca="false">IF(AND((A180&gt;=$D$4),(A180&lt;=$D$5)),1,IF(AND((A180&gt;$D$3),(A180&lt;$D$4)),((A180-$D$3)/($D$4-$D$3)),IF(AND((A180&gt;$D$5),(A180&lt;$D$6)),((A180-$D$6)/($D$5-$D$6)),0)))</f>
        <v>0</v>
      </c>
      <c r="G181" s="4" t="n">
        <f aca="false">1/(1+ABS((A180-$D$22)/$D$20)^(2*$D$21))</f>
        <v>0.00199278108518121</v>
      </c>
      <c r="H181" s="4" t="n">
        <f aca="false">1/(1+EXP(-$D$35*(A180-$D$36)))</f>
        <v>0.999999999999958</v>
      </c>
      <c r="J181" s="12" t="n">
        <f aca="false">MIN(F181,MAX(G181,H181))</f>
        <v>0</v>
      </c>
      <c r="K181" s="12" t="n">
        <f aca="false">MAX(MIN(F181,G181),MIN(F181,H181))</f>
        <v>0</v>
      </c>
      <c r="L181" s="12" t="n">
        <f aca="false">IF(ABS(J181-K181)&lt;0.0000001,1,0)</f>
        <v>1</v>
      </c>
      <c r="M181" s="4" t="n">
        <f aca="false">MAX(F181,MIN(G181,H181))</f>
        <v>0.00199278108518121</v>
      </c>
      <c r="N181" s="4" t="n">
        <f aca="false">MIN(MAX(F181,G181),MAX(F181,H181))</f>
        <v>0.00199278108518121</v>
      </c>
      <c r="O181" s="4" t="n">
        <f aca="false">IF(ABS(M181-N181)&lt;0.0000001,1,0)</f>
        <v>1</v>
      </c>
      <c r="AA181" s="12" t="n">
        <f aca="false">F181+(G181*H181)-F181*(G181*H181)</f>
        <v>0.00199278108518112</v>
      </c>
      <c r="AB181" s="12" t="n">
        <f aca="false">(F181+G181-F181*G181)*(F181+H181-F181*H181)</f>
        <v>0.00199278108518112</v>
      </c>
      <c r="AC181" s="12" t="n">
        <f aca="false">IF(ABS(AA181-AB181)&lt;0.0000001,1,0)</f>
        <v>1</v>
      </c>
      <c r="AD181" s="12" t="n">
        <f aca="false">F181*(G181+H181-G181*H181)</f>
        <v>0</v>
      </c>
      <c r="AE181" s="12" t="n">
        <f aca="false">(F181*G181) + (F181*H181) - (F181*G181)*(F181*H181)</f>
        <v>0</v>
      </c>
      <c r="AF181" s="12" t="n">
        <f aca="false">IF(ABS(AD181-AE181)&lt;0.0000001,1,0)</f>
        <v>1</v>
      </c>
      <c r="AR181" s="0" t="n">
        <f aca="false">F181+(MAX(G181,H181))-F181*(MAX(G181,H181))</f>
        <v>0.999999999999958</v>
      </c>
      <c r="AS181" s="0" t="n">
        <f aca="false">MAX((F181+G181-F181*G181),(F181+H181-F181*H181))</f>
        <v>0.999999999999958</v>
      </c>
      <c r="AT181" s="0" t="n">
        <f aca="false">IF(ABS(AR181-AS181)&lt;0.0000001,1,0)</f>
        <v>1</v>
      </c>
      <c r="AU181" s="0" t="n">
        <f aca="false">F181+(MIN(G181,H181))-F181*(MIN(G181,H181))</f>
        <v>0.00199278108518121</v>
      </c>
      <c r="AV181" s="0" t="n">
        <f aca="false">MIN((F181+G181-F181*G181),(F181+H181-F181*H181))</f>
        <v>0.00199278108518121</v>
      </c>
      <c r="AW181" s="0" t="n">
        <f aca="false">IF(ABS(AU181-AV181)&lt;0.0000001,1,0)</f>
        <v>1</v>
      </c>
      <c r="AX181" s="0" t="n">
        <f aca="false">F181*(MAX(G181,H181))</f>
        <v>0</v>
      </c>
      <c r="AY181" s="0" t="n">
        <f aca="false">MAX(F181*G181,F181*H181)</f>
        <v>0</v>
      </c>
      <c r="AZ181" s="0" t="n">
        <f aca="false">IF(ABS(AX181-AY181)&lt;0.0000001,1,0)</f>
        <v>1</v>
      </c>
      <c r="BA181" s="0" t="n">
        <f aca="false">F181*(MIN(G181,H181))</f>
        <v>0</v>
      </c>
      <c r="BB181" s="0" t="n">
        <f aca="false">MIN(F181*G181,F181*H181)</f>
        <v>0</v>
      </c>
      <c r="BC181" s="0" t="n">
        <f aca="false">IF(ABS(BA181-BB181)&lt;0.0000001,1,0)</f>
        <v>1</v>
      </c>
      <c r="BO181" s="0" t="n">
        <f aca="false">1-MAX(F181,G181)</f>
        <v>0.998007218914819</v>
      </c>
      <c r="BP181" s="0" t="n">
        <f aca="false">MIN(1-F181,1-G181)</f>
        <v>0.998007218914819</v>
      </c>
      <c r="BQ181" s="0" t="n">
        <f aca="false">IF(ABS(BO181-BP181)&lt;0.0000001,1,0)</f>
        <v>1</v>
      </c>
      <c r="BR181" s="0" t="n">
        <f aca="false">1-MIN(F181,G181)</f>
        <v>1</v>
      </c>
      <c r="BS181" s="0" t="n">
        <f aca="false">MAX(1-F181,1-G181)</f>
        <v>1</v>
      </c>
      <c r="BT181" s="0" t="n">
        <f aca="false">IF(ABS(BR181-BS181)&lt;0.0000001,1,0)</f>
        <v>1</v>
      </c>
      <c r="BU181" s="0" t="n">
        <f aca="false">1-F181*G181</f>
        <v>1</v>
      </c>
      <c r="BV181" s="0" t="n">
        <f aca="false">(1-F181)+(1-G181)-(1-F181)*(1-G181)</f>
        <v>1</v>
      </c>
      <c r="BW181" s="0" t="n">
        <f aca="false">IF(ABS(BU181-BV181)&lt;0.0000001,1,0)</f>
        <v>1</v>
      </c>
      <c r="BX181" s="0" t="n">
        <f aca="false">1-(F181+G181-F181*G181)</f>
        <v>0.998007218914819</v>
      </c>
      <c r="BY181" s="0" t="n">
        <f aca="false">(1-F181)*(1-G181)</f>
        <v>0.998007218914819</v>
      </c>
      <c r="BZ181" s="0" t="n">
        <f aca="false">IF(ABS(BX181-BY181)&lt;0.0000001,1,0)</f>
        <v>1</v>
      </c>
    </row>
    <row r="182" customFormat="false" ht="14.25" hidden="false" customHeight="false" outlineLevel="0" collapsed="false">
      <c r="A182" s="16" t="n">
        <v>17.9</v>
      </c>
      <c r="F182" s="4" t="n">
        <f aca="false">IF(AND((A181&gt;=$D$4),(A181&lt;=$D$5)),1,IF(AND((A181&gt;$D$3),(A181&lt;$D$4)),((A181-$D$3)/($D$4-$D$3)),IF(AND((A181&gt;$D$5),(A181&lt;$D$6)),((A181-$D$6)/($D$5-$D$6)),0)))</f>
        <v>0</v>
      </c>
      <c r="G182" s="4" t="n">
        <f aca="false">1/(1+ABS((A181-$D$22)/$D$20)^(2*$D$21))</f>
        <v>0.00181897973725723</v>
      </c>
      <c r="H182" s="4" t="n">
        <f aca="false">1/(1+EXP(-$D$35*(A181-$D$36)))</f>
        <v>0.999999999999972</v>
      </c>
      <c r="J182" s="12" t="n">
        <f aca="false">MIN(F182,MAX(G182,H182))</f>
        <v>0</v>
      </c>
      <c r="K182" s="12" t="n">
        <f aca="false">MAX(MIN(F182,G182),MIN(F182,H182))</f>
        <v>0</v>
      </c>
      <c r="L182" s="12" t="n">
        <f aca="false">IF(ABS(J182-K182)&lt;0.0000001,1,0)</f>
        <v>1</v>
      </c>
      <c r="M182" s="4" t="n">
        <f aca="false">MAX(F182,MIN(G182,H182))</f>
        <v>0.00181897973725723</v>
      </c>
      <c r="N182" s="4" t="n">
        <f aca="false">MIN(MAX(F182,G182),MAX(F182,H182))</f>
        <v>0.00181897973725723</v>
      </c>
      <c r="O182" s="4" t="n">
        <f aca="false">IF(ABS(M182-N182)&lt;0.0000001,1,0)</f>
        <v>1</v>
      </c>
      <c r="AA182" s="12" t="n">
        <f aca="false">F182+(G182*H182)-F182*(G182*H182)</f>
        <v>0.00181897973725718</v>
      </c>
      <c r="AB182" s="12" t="n">
        <f aca="false">(F182+G182-F182*G182)*(F182+H182-F182*H182)</f>
        <v>0.00181897973725718</v>
      </c>
      <c r="AC182" s="12" t="n">
        <f aca="false">IF(ABS(AA182-AB182)&lt;0.0000001,1,0)</f>
        <v>1</v>
      </c>
      <c r="AD182" s="12" t="n">
        <f aca="false">F182*(G182+H182-G182*H182)</f>
        <v>0</v>
      </c>
      <c r="AE182" s="12" t="n">
        <f aca="false">(F182*G182) + (F182*H182) - (F182*G182)*(F182*H182)</f>
        <v>0</v>
      </c>
      <c r="AF182" s="12" t="n">
        <f aca="false">IF(ABS(AD182-AE182)&lt;0.0000001,1,0)</f>
        <v>1</v>
      </c>
      <c r="AR182" s="0" t="n">
        <f aca="false">F182+(MAX(G182,H182))-F182*(MAX(G182,H182))</f>
        <v>0.999999999999972</v>
      </c>
      <c r="AS182" s="0" t="n">
        <f aca="false">MAX((F182+G182-F182*G182),(F182+H182-F182*H182))</f>
        <v>0.999999999999972</v>
      </c>
      <c r="AT182" s="0" t="n">
        <f aca="false">IF(ABS(AR182-AS182)&lt;0.0000001,1,0)</f>
        <v>1</v>
      </c>
      <c r="AU182" s="0" t="n">
        <f aca="false">F182+(MIN(G182,H182))-F182*(MIN(G182,H182))</f>
        <v>0.00181897973725723</v>
      </c>
      <c r="AV182" s="0" t="n">
        <f aca="false">MIN((F182+G182-F182*G182),(F182+H182-F182*H182))</f>
        <v>0.00181897973725723</v>
      </c>
      <c r="AW182" s="0" t="n">
        <f aca="false">IF(ABS(AU182-AV182)&lt;0.0000001,1,0)</f>
        <v>1</v>
      </c>
      <c r="AX182" s="0" t="n">
        <f aca="false">F182*(MAX(G182,H182))</f>
        <v>0</v>
      </c>
      <c r="AY182" s="0" t="n">
        <f aca="false">MAX(F182*G182,F182*H182)</f>
        <v>0</v>
      </c>
      <c r="AZ182" s="0" t="n">
        <f aca="false">IF(ABS(AX182-AY182)&lt;0.0000001,1,0)</f>
        <v>1</v>
      </c>
      <c r="BA182" s="0" t="n">
        <f aca="false">F182*(MIN(G182,H182))</f>
        <v>0</v>
      </c>
      <c r="BB182" s="0" t="n">
        <f aca="false">MIN(F182*G182,F182*H182)</f>
        <v>0</v>
      </c>
      <c r="BC182" s="0" t="n">
        <f aca="false">IF(ABS(BA182-BB182)&lt;0.0000001,1,0)</f>
        <v>1</v>
      </c>
      <c r="BO182" s="0" t="n">
        <f aca="false">1-MAX(F182,G182)</f>
        <v>0.998181020262743</v>
      </c>
      <c r="BP182" s="0" t="n">
        <f aca="false">MIN(1-F182,1-G182)</f>
        <v>0.998181020262743</v>
      </c>
      <c r="BQ182" s="0" t="n">
        <f aca="false">IF(ABS(BO182-BP182)&lt;0.0000001,1,0)</f>
        <v>1</v>
      </c>
      <c r="BR182" s="0" t="n">
        <f aca="false">1-MIN(F182,G182)</f>
        <v>1</v>
      </c>
      <c r="BS182" s="0" t="n">
        <f aca="false">MAX(1-F182,1-G182)</f>
        <v>1</v>
      </c>
      <c r="BT182" s="0" t="n">
        <f aca="false">IF(ABS(BR182-BS182)&lt;0.0000001,1,0)</f>
        <v>1</v>
      </c>
      <c r="BU182" s="0" t="n">
        <f aca="false">1-F182*G182</f>
        <v>1</v>
      </c>
      <c r="BV182" s="0" t="n">
        <f aca="false">(1-F182)+(1-G182)-(1-F182)*(1-G182)</f>
        <v>1</v>
      </c>
      <c r="BW182" s="0" t="n">
        <f aca="false">IF(ABS(BU182-BV182)&lt;0.0000001,1,0)</f>
        <v>1</v>
      </c>
      <c r="BX182" s="0" t="n">
        <f aca="false">1-(F182+G182-F182*G182)</f>
        <v>0.998181020262743</v>
      </c>
      <c r="BY182" s="0" t="n">
        <f aca="false">(1-F182)*(1-G182)</f>
        <v>0.998181020262743</v>
      </c>
      <c r="BZ182" s="0" t="n">
        <f aca="false">IF(ABS(BX182-BY182)&lt;0.0000001,1,0)</f>
        <v>1</v>
      </c>
    </row>
    <row r="183" customFormat="false" ht="14.25" hidden="false" customHeight="false" outlineLevel="0" collapsed="false">
      <c r="A183" s="16" t="n">
        <v>18</v>
      </c>
      <c r="F183" s="4" t="n">
        <f aca="false">IF(AND((A182&gt;=$D$4),(A182&lt;=$D$5)),1,IF(AND((A182&gt;$D$3),(A182&lt;$D$4)),((A182-$D$3)/($D$4-$D$3)),IF(AND((A182&gt;$D$5),(A182&lt;$D$6)),((A182-$D$6)/($D$5-$D$6)),0)))</f>
        <v>0</v>
      </c>
      <c r="G183" s="4" t="n">
        <f aca="false">1/(1+ABS((A182-$D$22)/$D$20)^(2*$D$21))</f>
        <v>0.00166202468126006</v>
      </c>
      <c r="H183" s="4" t="n">
        <f aca="false">1/(1+EXP(-$D$35*(A182-$D$36)))</f>
        <v>0.999999999999981</v>
      </c>
      <c r="J183" s="12" t="n">
        <f aca="false">MIN(F183,MAX(G183,H183))</f>
        <v>0</v>
      </c>
      <c r="K183" s="12" t="n">
        <f aca="false">MAX(MIN(F183,G183),MIN(F183,H183))</f>
        <v>0</v>
      </c>
      <c r="L183" s="12" t="n">
        <f aca="false">IF(ABS(J183-K183)&lt;0.0000001,1,0)</f>
        <v>1</v>
      </c>
      <c r="M183" s="4" t="n">
        <f aca="false">MAX(F183,MIN(G183,H183))</f>
        <v>0.00166202468126006</v>
      </c>
      <c r="N183" s="4" t="n">
        <f aca="false">MIN(MAX(F183,G183),MAX(F183,H183))</f>
        <v>0.00166202468126006</v>
      </c>
      <c r="O183" s="4" t="n">
        <f aca="false">IF(ABS(M183-N183)&lt;0.0000001,1,0)</f>
        <v>1</v>
      </c>
      <c r="AA183" s="12" t="n">
        <f aca="false">F183+(G183*H183)-F183*(G183*H183)</f>
        <v>0.00166202468126002</v>
      </c>
      <c r="AB183" s="12" t="n">
        <f aca="false">(F183+G183-F183*G183)*(F183+H183-F183*H183)</f>
        <v>0.00166202468126002</v>
      </c>
      <c r="AC183" s="12" t="n">
        <f aca="false">IF(ABS(AA183-AB183)&lt;0.0000001,1,0)</f>
        <v>1</v>
      </c>
      <c r="AD183" s="12" t="n">
        <f aca="false">F183*(G183+H183-G183*H183)</f>
        <v>0</v>
      </c>
      <c r="AE183" s="12" t="n">
        <f aca="false">(F183*G183) + (F183*H183) - (F183*G183)*(F183*H183)</f>
        <v>0</v>
      </c>
      <c r="AF183" s="12" t="n">
        <f aca="false">IF(ABS(AD183-AE183)&lt;0.0000001,1,0)</f>
        <v>1</v>
      </c>
      <c r="AR183" s="0" t="n">
        <f aca="false">F183+(MAX(G183,H183))-F183*(MAX(G183,H183))</f>
        <v>0.999999999999981</v>
      </c>
      <c r="AS183" s="0" t="n">
        <f aca="false">MAX((F183+G183-F183*G183),(F183+H183-F183*H183))</f>
        <v>0.999999999999981</v>
      </c>
      <c r="AT183" s="0" t="n">
        <f aca="false">IF(ABS(AR183-AS183)&lt;0.0000001,1,0)</f>
        <v>1</v>
      </c>
      <c r="AU183" s="0" t="n">
        <f aca="false">F183+(MIN(G183,H183))-F183*(MIN(G183,H183))</f>
        <v>0.00166202468126006</v>
      </c>
      <c r="AV183" s="0" t="n">
        <f aca="false">MIN((F183+G183-F183*G183),(F183+H183-F183*H183))</f>
        <v>0.00166202468126006</v>
      </c>
      <c r="AW183" s="0" t="n">
        <f aca="false">IF(ABS(AU183-AV183)&lt;0.0000001,1,0)</f>
        <v>1</v>
      </c>
      <c r="AX183" s="0" t="n">
        <f aca="false">F183*(MAX(G183,H183))</f>
        <v>0</v>
      </c>
      <c r="AY183" s="0" t="n">
        <f aca="false">MAX(F183*G183,F183*H183)</f>
        <v>0</v>
      </c>
      <c r="AZ183" s="0" t="n">
        <f aca="false">IF(ABS(AX183-AY183)&lt;0.0000001,1,0)</f>
        <v>1</v>
      </c>
      <c r="BA183" s="0" t="n">
        <f aca="false">F183*(MIN(G183,H183))</f>
        <v>0</v>
      </c>
      <c r="BB183" s="0" t="n">
        <f aca="false">MIN(F183*G183,F183*H183)</f>
        <v>0</v>
      </c>
      <c r="BC183" s="0" t="n">
        <f aca="false">IF(ABS(BA183-BB183)&lt;0.0000001,1,0)</f>
        <v>1</v>
      </c>
      <c r="BO183" s="0" t="n">
        <f aca="false">1-MAX(F183,G183)</f>
        <v>0.99833797531874</v>
      </c>
      <c r="BP183" s="0" t="n">
        <f aca="false">MIN(1-F183,1-G183)</f>
        <v>0.99833797531874</v>
      </c>
      <c r="BQ183" s="0" t="n">
        <f aca="false">IF(ABS(BO183-BP183)&lt;0.0000001,1,0)</f>
        <v>1</v>
      </c>
      <c r="BR183" s="0" t="n">
        <f aca="false">1-MIN(F183,G183)</f>
        <v>1</v>
      </c>
      <c r="BS183" s="0" t="n">
        <f aca="false">MAX(1-F183,1-G183)</f>
        <v>1</v>
      </c>
      <c r="BT183" s="0" t="n">
        <f aca="false">IF(ABS(BR183-BS183)&lt;0.0000001,1,0)</f>
        <v>1</v>
      </c>
      <c r="BU183" s="0" t="n">
        <f aca="false">1-F183*G183</f>
        <v>1</v>
      </c>
      <c r="BV183" s="0" t="n">
        <f aca="false">(1-F183)+(1-G183)-(1-F183)*(1-G183)</f>
        <v>1</v>
      </c>
      <c r="BW183" s="0" t="n">
        <f aca="false">IF(ABS(BU183-BV183)&lt;0.0000001,1,0)</f>
        <v>1</v>
      </c>
      <c r="BX183" s="0" t="n">
        <f aca="false">1-(F183+G183-F183*G183)</f>
        <v>0.99833797531874</v>
      </c>
      <c r="BY183" s="0" t="n">
        <f aca="false">(1-F183)*(1-G183)</f>
        <v>0.99833797531874</v>
      </c>
      <c r="BZ183" s="0" t="n">
        <f aca="false">IF(ABS(BX183-BY183)&lt;0.0000001,1,0)</f>
        <v>1</v>
      </c>
    </row>
    <row r="184" customFormat="false" ht="14.25" hidden="false" customHeight="false" outlineLevel="0" collapsed="false">
      <c r="A184" s="16" t="n">
        <v>18.1</v>
      </c>
      <c r="F184" s="4" t="n">
        <f aca="false">IF(AND((A183&gt;=$D$4),(A183&lt;=$D$5)),1,IF(AND((A183&gt;$D$3),(A183&lt;$D$4)),((A183-$D$3)/($D$4-$D$3)),IF(AND((A183&gt;$D$5),(A183&lt;$D$6)),((A183-$D$6)/($D$5-$D$6)),0)))</f>
        <v>0</v>
      </c>
      <c r="G184" s="4" t="n">
        <f aca="false">1/(1+ABS((A183-$D$22)/$D$20)^(2*$D$21))</f>
        <v>0.00152012454369995</v>
      </c>
      <c r="H184" s="4" t="n">
        <f aca="false">1/(1+EXP(-$D$35*(A183-$D$36)))</f>
        <v>0.999999999999987</v>
      </c>
      <c r="J184" s="12" t="n">
        <f aca="false">MIN(F184,MAX(G184,H184))</f>
        <v>0</v>
      </c>
      <c r="K184" s="12" t="n">
        <f aca="false">MAX(MIN(F184,G184),MIN(F184,H184))</f>
        <v>0</v>
      </c>
      <c r="L184" s="12" t="n">
        <f aca="false">IF(ABS(J184-K184)&lt;0.0000001,1,0)</f>
        <v>1</v>
      </c>
      <c r="M184" s="4" t="n">
        <f aca="false">MAX(F184,MIN(G184,H184))</f>
        <v>0.00152012454369995</v>
      </c>
      <c r="N184" s="4" t="n">
        <f aca="false">MIN(MAX(F184,G184),MAX(F184,H184))</f>
        <v>0.00152012454369995</v>
      </c>
      <c r="O184" s="4" t="n">
        <f aca="false">IF(ABS(M184-N184)&lt;0.0000001,1,0)</f>
        <v>1</v>
      </c>
      <c r="AA184" s="12" t="n">
        <f aca="false">F184+(G184*H184)-F184*(G184*H184)</f>
        <v>0.00152012454369993</v>
      </c>
      <c r="AB184" s="12" t="n">
        <f aca="false">(F184+G184-F184*G184)*(F184+H184-F184*H184)</f>
        <v>0.00152012454369993</v>
      </c>
      <c r="AC184" s="12" t="n">
        <f aca="false">IF(ABS(AA184-AB184)&lt;0.0000001,1,0)</f>
        <v>1</v>
      </c>
      <c r="AD184" s="12" t="n">
        <f aca="false">F184*(G184+H184-G184*H184)</f>
        <v>0</v>
      </c>
      <c r="AE184" s="12" t="n">
        <f aca="false">(F184*G184) + (F184*H184) - (F184*G184)*(F184*H184)</f>
        <v>0</v>
      </c>
      <c r="AF184" s="12" t="n">
        <f aca="false">IF(ABS(AD184-AE184)&lt;0.0000001,1,0)</f>
        <v>1</v>
      </c>
      <c r="AR184" s="0" t="n">
        <f aca="false">F184+(MAX(G184,H184))-F184*(MAX(G184,H184))</f>
        <v>0.999999999999987</v>
      </c>
      <c r="AS184" s="0" t="n">
        <f aca="false">MAX((F184+G184-F184*G184),(F184+H184-F184*H184))</f>
        <v>0.999999999999987</v>
      </c>
      <c r="AT184" s="0" t="n">
        <f aca="false">IF(ABS(AR184-AS184)&lt;0.0000001,1,0)</f>
        <v>1</v>
      </c>
      <c r="AU184" s="0" t="n">
        <f aca="false">F184+(MIN(G184,H184))-F184*(MIN(G184,H184))</f>
        <v>0.00152012454369995</v>
      </c>
      <c r="AV184" s="0" t="n">
        <f aca="false">MIN((F184+G184-F184*G184),(F184+H184-F184*H184))</f>
        <v>0.00152012454369995</v>
      </c>
      <c r="AW184" s="0" t="n">
        <f aca="false">IF(ABS(AU184-AV184)&lt;0.0000001,1,0)</f>
        <v>1</v>
      </c>
      <c r="AX184" s="0" t="n">
        <f aca="false">F184*(MAX(G184,H184))</f>
        <v>0</v>
      </c>
      <c r="AY184" s="0" t="n">
        <f aca="false">MAX(F184*G184,F184*H184)</f>
        <v>0</v>
      </c>
      <c r="AZ184" s="0" t="n">
        <f aca="false">IF(ABS(AX184-AY184)&lt;0.0000001,1,0)</f>
        <v>1</v>
      </c>
      <c r="BA184" s="0" t="n">
        <f aca="false">F184*(MIN(G184,H184))</f>
        <v>0</v>
      </c>
      <c r="BB184" s="0" t="n">
        <f aca="false">MIN(F184*G184,F184*H184)</f>
        <v>0</v>
      </c>
      <c r="BC184" s="0" t="n">
        <f aca="false">IF(ABS(BA184-BB184)&lt;0.0000001,1,0)</f>
        <v>1</v>
      </c>
      <c r="BO184" s="0" t="n">
        <f aca="false">1-MAX(F184,G184)</f>
        <v>0.9984798754563</v>
      </c>
      <c r="BP184" s="0" t="n">
        <f aca="false">MIN(1-F184,1-G184)</f>
        <v>0.9984798754563</v>
      </c>
      <c r="BQ184" s="0" t="n">
        <f aca="false">IF(ABS(BO184-BP184)&lt;0.0000001,1,0)</f>
        <v>1</v>
      </c>
      <c r="BR184" s="0" t="n">
        <f aca="false">1-MIN(F184,G184)</f>
        <v>1</v>
      </c>
      <c r="BS184" s="0" t="n">
        <f aca="false">MAX(1-F184,1-G184)</f>
        <v>1</v>
      </c>
      <c r="BT184" s="0" t="n">
        <f aca="false">IF(ABS(BR184-BS184)&lt;0.0000001,1,0)</f>
        <v>1</v>
      </c>
      <c r="BU184" s="0" t="n">
        <f aca="false">1-F184*G184</f>
        <v>1</v>
      </c>
      <c r="BV184" s="0" t="n">
        <f aca="false">(1-F184)+(1-G184)-(1-F184)*(1-G184)</f>
        <v>1</v>
      </c>
      <c r="BW184" s="0" t="n">
        <f aca="false">IF(ABS(BU184-BV184)&lt;0.0000001,1,0)</f>
        <v>1</v>
      </c>
      <c r="BX184" s="0" t="n">
        <f aca="false">1-(F184+G184-F184*G184)</f>
        <v>0.9984798754563</v>
      </c>
      <c r="BY184" s="0" t="n">
        <f aca="false">(1-F184)*(1-G184)</f>
        <v>0.9984798754563</v>
      </c>
      <c r="BZ184" s="0" t="n">
        <f aca="false">IF(ABS(BX184-BY184)&lt;0.0000001,1,0)</f>
        <v>1</v>
      </c>
    </row>
    <row r="185" customFormat="false" ht="14.25" hidden="false" customHeight="false" outlineLevel="0" collapsed="false">
      <c r="A185" s="4" t="n">
        <v>18.2</v>
      </c>
      <c r="F185" s="4" t="n">
        <f aca="false">IF(AND((A184&gt;=$D$4),(A184&lt;=$D$5)),1,IF(AND((A184&gt;$D$3),(A184&lt;$D$4)),((A184-$D$3)/($D$4-$D$3)),IF(AND((A184&gt;$D$5),(A184&lt;$D$6)),((A184-$D$6)/($D$5-$D$6)),0)))</f>
        <v>0</v>
      </c>
      <c r="G185" s="4" t="n">
        <f aca="false">1/(1+ABS((A184-$D$22)/$D$20)^(2*$D$21))</f>
        <v>0.00139169467582924</v>
      </c>
      <c r="H185" s="4" t="n">
        <f aca="false">1/(1+EXP(-$D$35*(A184-$D$36)))</f>
        <v>0.999999999999992</v>
      </c>
      <c r="J185" s="12" t="n">
        <f aca="false">MIN(F185,MAX(G185,H185))</f>
        <v>0</v>
      </c>
      <c r="K185" s="12" t="n">
        <f aca="false">MAX(MIN(F185,G185),MIN(F185,H185))</f>
        <v>0</v>
      </c>
      <c r="L185" s="12" t="n">
        <f aca="false">IF(ABS(J185-K185)&lt;0.0000001,1,0)</f>
        <v>1</v>
      </c>
      <c r="M185" s="4" t="n">
        <f aca="false">MAX(F185,MIN(G185,H185))</f>
        <v>0.00139169467582924</v>
      </c>
      <c r="N185" s="4" t="n">
        <f aca="false">MIN(MAX(F185,G185),MAX(F185,H185))</f>
        <v>0.00139169467582924</v>
      </c>
      <c r="O185" s="4" t="n">
        <f aca="false">IF(ABS(M185-N185)&lt;0.0000001,1,0)</f>
        <v>1</v>
      </c>
      <c r="AA185" s="12" t="n">
        <f aca="false">F185+(G185*H185)-F185*(G185*H185)</f>
        <v>0.00139169467582922</v>
      </c>
      <c r="AB185" s="12" t="n">
        <f aca="false">(F185+G185-F185*G185)*(F185+H185-F185*H185)</f>
        <v>0.00139169467582922</v>
      </c>
      <c r="AC185" s="12" t="n">
        <f aca="false">IF(ABS(AA185-AB185)&lt;0.0000001,1,0)</f>
        <v>1</v>
      </c>
      <c r="AD185" s="12" t="n">
        <f aca="false">F185*(G185+H185-G185*H185)</f>
        <v>0</v>
      </c>
      <c r="AE185" s="12" t="n">
        <f aca="false">(F185*G185) + (F185*H185) - (F185*G185)*(F185*H185)</f>
        <v>0</v>
      </c>
      <c r="AF185" s="12" t="n">
        <f aca="false">IF(ABS(AD185-AE185)&lt;0.0000001,1,0)</f>
        <v>1</v>
      </c>
      <c r="AR185" s="0" t="n">
        <f aca="false">F185+(MAX(G185,H185))-F185*(MAX(G185,H185))</f>
        <v>0.999999999999992</v>
      </c>
      <c r="AS185" s="0" t="n">
        <f aca="false">MAX((F185+G185-F185*G185),(F185+H185-F185*H185))</f>
        <v>0.999999999999992</v>
      </c>
      <c r="AT185" s="0" t="n">
        <f aca="false">IF(ABS(AR185-AS185)&lt;0.0000001,1,0)</f>
        <v>1</v>
      </c>
      <c r="AU185" s="0" t="n">
        <f aca="false">F185+(MIN(G185,H185))-F185*(MIN(G185,H185))</f>
        <v>0.00139169467582924</v>
      </c>
      <c r="AV185" s="0" t="n">
        <f aca="false">MIN((F185+G185-F185*G185),(F185+H185-F185*H185))</f>
        <v>0.00139169467582924</v>
      </c>
      <c r="AW185" s="0" t="n">
        <f aca="false">IF(ABS(AU185-AV185)&lt;0.0000001,1,0)</f>
        <v>1</v>
      </c>
      <c r="AX185" s="0" t="n">
        <f aca="false">F185*(MAX(G185,H185))</f>
        <v>0</v>
      </c>
      <c r="AY185" s="0" t="n">
        <f aca="false">MAX(F185*G185,F185*H185)</f>
        <v>0</v>
      </c>
      <c r="AZ185" s="0" t="n">
        <f aca="false">IF(ABS(AX185-AY185)&lt;0.0000001,1,0)</f>
        <v>1</v>
      </c>
      <c r="BA185" s="0" t="n">
        <f aca="false">F185*(MIN(G185,H185))</f>
        <v>0</v>
      </c>
      <c r="BB185" s="0" t="n">
        <f aca="false">MIN(F185*G185,F185*H185)</f>
        <v>0</v>
      </c>
      <c r="BC185" s="0" t="n">
        <f aca="false">IF(ABS(BA185-BB185)&lt;0.0000001,1,0)</f>
        <v>1</v>
      </c>
      <c r="BO185" s="0" t="n">
        <f aca="false">1-MAX(F185,G185)</f>
        <v>0.998608305324171</v>
      </c>
      <c r="BP185" s="0" t="n">
        <f aca="false">MIN(1-F185,1-G185)</f>
        <v>0.998608305324171</v>
      </c>
      <c r="BQ185" s="0" t="n">
        <f aca="false">IF(ABS(BO185-BP185)&lt;0.0000001,1,0)</f>
        <v>1</v>
      </c>
      <c r="BR185" s="0" t="n">
        <f aca="false">1-MIN(F185,G185)</f>
        <v>1</v>
      </c>
      <c r="BS185" s="0" t="n">
        <f aca="false">MAX(1-F185,1-G185)</f>
        <v>1</v>
      </c>
      <c r="BT185" s="0" t="n">
        <f aca="false">IF(ABS(BR185-BS185)&lt;0.0000001,1,0)</f>
        <v>1</v>
      </c>
      <c r="BU185" s="0" t="n">
        <f aca="false">1-F185*G185</f>
        <v>1</v>
      </c>
      <c r="BV185" s="0" t="n">
        <f aca="false">(1-F185)+(1-G185)-(1-F185)*(1-G185)</f>
        <v>1</v>
      </c>
      <c r="BW185" s="0" t="n">
        <f aca="false">IF(ABS(BU185-BV185)&lt;0.0000001,1,0)</f>
        <v>1</v>
      </c>
      <c r="BX185" s="0" t="n">
        <f aca="false">1-(F185+G185-F185*G185)</f>
        <v>0.998608305324171</v>
      </c>
      <c r="BY185" s="0" t="n">
        <f aca="false">(1-F185)*(1-G185)</f>
        <v>0.998608305324171</v>
      </c>
      <c r="BZ185" s="0" t="n">
        <f aca="false">IF(ABS(BX185-BY185)&lt;0.0000001,1,0)</f>
        <v>1</v>
      </c>
    </row>
    <row r="186" customFormat="false" ht="14.25" hidden="false" customHeight="false" outlineLevel="0" collapsed="false">
      <c r="A186" s="4" t="n">
        <v>18.3</v>
      </c>
      <c r="F186" s="4" t="n">
        <f aca="false">IF(AND((A185&gt;=$D$4),(A185&lt;=$D$5)),1,IF(AND((A185&gt;$D$3),(A185&lt;$D$4)),((A185-$D$3)/($D$4-$D$3)),IF(AND((A185&gt;$D$5),(A185&lt;$D$6)),((A185-$D$6)/($D$5-$D$6)),0)))</f>
        <v>0</v>
      </c>
      <c r="G186" s="4" t="n">
        <f aca="false">1/(1+ABS((A185-$D$22)/$D$20)^(2*$D$21))</f>
        <v>0.00127533150669682</v>
      </c>
      <c r="H186" s="4" t="n">
        <f aca="false">1/(1+EXP(-$D$35*(A185-$D$36)))</f>
        <v>0.999999999999994</v>
      </c>
      <c r="J186" s="12" t="n">
        <f aca="false">MIN(F186,MAX(G186,H186))</f>
        <v>0</v>
      </c>
      <c r="K186" s="12" t="n">
        <f aca="false">MAX(MIN(F186,G186),MIN(F186,H186))</f>
        <v>0</v>
      </c>
      <c r="L186" s="12" t="n">
        <f aca="false">IF(ABS(J186-K186)&lt;0.0000001,1,0)</f>
        <v>1</v>
      </c>
      <c r="M186" s="4" t="n">
        <f aca="false">MAX(F186,MIN(G186,H186))</f>
        <v>0.00127533150669682</v>
      </c>
      <c r="N186" s="4" t="n">
        <f aca="false">MIN(MAX(F186,G186),MAX(F186,H186))</f>
        <v>0.00127533150669682</v>
      </c>
      <c r="O186" s="4" t="n">
        <f aca="false">IF(ABS(M186-N186)&lt;0.0000001,1,0)</f>
        <v>1</v>
      </c>
      <c r="AA186" s="12" t="n">
        <f aca="false">F186+(G186*H186)-F186*(G186*H186)</f>
        <v>0.00127533150669681</v>
      </c>
      <c r="AB186" s="12" t="n">
        <f aca="false">(F186+G186-F186*G186)*(F186+H186-F186*H186)</f>
        <v>0.00127533150669681</v>
      </c>
      <c r="AC186" s="12" t="n">
        <f aca="false">IF(ABS(AA186-AB186)&lt;0.0000001,1,0)</f>
        <v>1</v>
      </c>
      <c r="AD186" s="12" t="n">
        <f aca="false">F186*(G186+H186-G186*H186)</f>
        <v>0</v>
      </c>
      <c r="AE186" s="12" t="n">
        <f aca="false">(F186*G186) + (F186*H186) - (F186*G186)*(F186*H186)</f>
        <v>0</v>
      </c>
      <c r="AF186" s="12" t="n">
        <f aca="false">IF(ABS(AD186-AE186)&lt;0.0000001,1,0)</f>
        <v>1</v>
      </c>
      <c r="AR186" s="0" t="n">
        <f aca="false">F186+(MAX(G186,H186))-F186*(MAX(G186,H186))</f>
        <v>0.999999999999994</v>
      </c>
      <c r="AS186" s="0" t="n">
        <f aca="false">MAX((F186+G186-F186*G186),(F186+H186-F186*H186))</f>
        <v>0.999999999999994</v>
      </c>
      <c r="AT186" s="0" t="n">
        <f aca="false">IF(ABS(AR186-AS186)&lt;0.0000001,1,0)</f>
        <v>1</v>
      </c>
      <c r="AU186" s="0" t="n">
        <f aca="false">F186+(MIN(G186,H186))-F186*(MIN(G186,H186))</f>
        <v>0.00127533150669682</v>
      </c>
      <c r="AV186" s="0" t="n">
        <f aca="false">MIN((F186+G186-F186*G186),(F186+H186-F186*H186))</f>
        <v>0.00127533150669682</v>
      </c>
      <c r="AW186" s="0" t="n">
        <f aca="false">IF(ABS(AU186-AV186)&lt;0.0000001,1,0)</f>
        <v>1</v>
      </c>
      <c r="AX186" s="0" t="n">
        <f aca="false">F186*(MAX(G186,H186))</f>
        <v>0</v>
      </c>
      <c r="AY186" s="0" t="n">
        <f aca="false">MAX(F186*G186,F186*H186)</f>
        <v>0</v>
      </c>
      <c r="AZ186" s="0" t="n">
        <f aca="false">IF(ABS(AX186-AY186)&lt;0.0000001,1,0)</f>
        <v>1</v>
      </c>
      <c r="BA186" s="0" t="n">
        <f aca="false">F186*(MIN(G186,H186))</f>
        <v>0</v>
      </c>
      <c r="BB186" s="0" t="n">
        <f aca="false">MIN(F186*G186,F186*H186)</f>
        <v>0</v>
      </c>
      <c r="BC186" s="0" t="n">
        <f aca="false">IF(ABS(BA186-BB186)&lt;0.0000001,1,0)</f>
        <v>1</v>
      </c>
      <c r="BO186" s="0" t="n">
        <f aca="false">1-MAX(F186,G186)</f>
        <v>0.998724668493303</v>
      </c>
      <c r="BP186" s="0" t="n">
        <f aca="false">MIN(1-F186,1-G186)</f>
        <v>0.998724668493303</v>
      </c>
      <c r="BQ186" s="0" t="n">
        <f aca="false">IF(ABS(BO186-BP186)&lt;0.0000001,1,0)</f>
        <v>1</v>
      </c>
      <c r="BR186" s="0" t="n">
        <f aca="false">1-MIN(F186,G186)</f>
        <v>1</v>
      </c>
      <c r="BS186" s="0" t="n">
        <f aca="false">MAX(1-F186,1-G186)</f>
        <v>1</v>
      </c>
      <c r="BT186" s="0" t="n">
        <f aca="false">IF(ABS(BR186-BS186)&lt;0.0000001,1,0)</f>
        <v>1</v>
      </c>
      <c r="BU186" s="0" t="n">
        <f aca="false">1-F186*G186</f>
        <v>1</v>
      </c>
      <c r="BV186" s="0" t="n">
        <f aca="false">(1-F186)+(1-G186)-(1-F186)*(1-G186)</f>
        <v>1</v>
      </c>
      <c r="BW186" s="0" t="n">
        <f aca="false">IF(ABS(BU186-BV186)&lt;0.0000001,1,0)</f>
        <v>1</v>
      </c>
      <c r="BX186" s="0" t="n">
        <f aca="false">1-(F186+G186-F186*G186)</f>
        <v>0.998724668493303</v>
      </c>
      <c r="BY186" s="0" t="n">
        <f aca="false">(1-F186)*(1-G186)</f>
        <v>0.998724668493303</v>
      </c>
      <c r="BZ186" s="0" t="n">
        <f aca="false">IF(ABS(BX186-BY186)&lt;0.0000001,1,0)</f>
        <v>1</v>
      </c>
    </row>
    <row r="187" customFormat="false" ht="14.25" hidden="false" customHeight="false" outlineLevel="0" collapsed="false">
      <c r="A187" s="4" t="n">
        <v>18.4</v>
      </c>
      <c r="F187" s="4" t="n">
        <f aca="false">IF(AND((A186&gt;=$D$4),(A186&lt;=$D$5)),1,IF(AND((A186&gt;$D$3),(A186&lt;$D$4)),((A186-$D$3)/($D$4-$D$3)),IF(AND((A186&gt;$D$5),(A186&lt;$D$6)),((A186-$D$6)/($D$5-$D$6)),0)))</f>
        <v>0</v>
      </c>
      <c r="G187" s="4" t="n">
        <f aca="false">1/(1+ABS((A186-$D$22)/$D$20)^(2*$D$21))</f>
        <v>0.00116979028790937</v>
      </c>
      <c r="H187" s="4" t="n">
        <f aca="false">1/(1+EXP(-$D$35*(A186-$D$36)))</f>
        <v>0.999999999999996</v>
      </c>
      <c r="J187" s="12" t="n">
        <f aca="false">MIN(F187,MAX(G187,H187))</f>
        <v>0</v>
      </c>
      <c r="K187" s="12" t="n">
        <f aca="false">MAX(MIN(F187,G187),MIN(F187,H187))</f>
        <v>0</v>
      </c>
      <c r="L187" s="12" t="n">
        <f aca="false">IF(ABS(J187-K187)&lt;0.0000001,1,0)</f>
        <v>1</v>
      </c>
      <c r="M187" s="4" t="n">
        <f aca="false">MAX(F187,MIN(G187,H187))</f>
        <v>0.00116979028790937</v>
      </c>
      <c r="N187" s="4" t="n">
        <f aca="false">MIN(MAX(F187,G187),MAX(F187,H187))</f>
        <v>0.00116979028790937</v>
      </c>
      <c r="O187" s="4" t="n">
        <f aca="false">IF(ABS(M187-N187)&lt;0.0000001,1,0)</f>
        <v>1</v>
      </c>
      <c r="AA187" s="12" t="n">
        <f aca="false">F187+(G187*H187)-F187*(G187*H187)</f>
        <v>0.00116979028790937</v>
      </c>
      <c r="AB187" s="12" t="n">
        <f aca="false">(F187+G187-F187*G187)*(F187+H187-F187*H187)</f>
        <v>0.00116979028790937</v>
      </c>
      <c r="AC187" s="12" t="n">
        <f aca="false">IF(ABS(AA187-AB187)&lt;0.0000001,1,0)</f>
        <v>1</v>
      </c>
      <c r="AD187" s="12" t="n">
        <f aca="false">F187*(G187+H187-G187*H187)</f>
        <v>0</v>
      </c>
      <c r="AE187" s="12" t="n">
        <f aca="false">(F187*G187) + (F187*H187) - (F187*G187)*(F187*H187)</f>
        <v>0</v>
      </c>
      <c r="AF187" s="12" t="n">
        <f aca="false">IF(ABS(AD187-AE187)&lt;0.0000001,1,0)</f>
        <v>1</v>
      </c>
      <c r="AR187" s="0" t="n">
        <f aca="false">F187+(MAX(G187,H187))-F187*(MAX(G187,H187))</f>
        <v>0.999999999999996</v>
      </c>
      <c r="AS187" s="0" t="n">
        <f aca="false">MAX((F187+G187-F187*G187),(F187+H187-F187*H187))</f>
        <v>0.999999999999996</v>
      </c>
      <c r="AT187" s="0" t="n">
        <f aca="false">IF(ABS(AR187-AS187)&lt;0.0000001,1,0)</f>
        <v>1</v>
      </c>
      <c r="AU187" s="0" t="n">
        <f aca="false">F187+(MIN(G187,H187))-F187*(MIN(G187,H187))</f>
        <v>0.00116979028790937</v>
      </c>
      <c r="AV187" s="0" t="n">
        <f aca="false">MIN((F187+G187-F187*G187),(F187+H187-F187*H187))</f>
        <v>0.00116979028790937</v>
      </c>
      <c r="AW187" s="0" t="n">
        <f aca="false">IF(ABS(AU187-AV187)&lt;0.0000001,1,0)</f>
        <v>1</v>
      </c>
      <c r="AX187" s="0" t="n">
        <f aca="false">F187*(MAX(G187,H187))</f>
        <v>0</v>
      </c>
      <c r="AY187" s="0" t="n">
        <f aca="false">MAX(F187*G187,F187*H187)</f>
        <v>0</v>
      </c>
      <c r="AZ187" s="0" t="n">
        <f aca="false">IF(ABS(AX187-AY187)&lt;0.0000001,1,0)</f>
        <v>1</v>
      </c>
      <c r="BA187" s="0" t="n">
        <f aca="false">F187*(MIN(G187,H187))</f>
        <v>0</v>
      </c>
      <c r="BB187" s="0" t="n">
        <f aca="false">MIN(F187*G187,F187*H187)</f>
        <v>0</v>
      </c>
      <c r="BC187" s="0" t="n">
        <f aca="false">IF(ABS(BA187-BB187)&lt;0.0000001,1,0)</f>
        <v>1</v>
      </c>
      <c r="BO187" s="0" t="n">
        <f aca="false">1-MAX(F187,G187)</f>
        <v>0.998830209712091</v>
      </c>
      <c r="BP187" s="0" t="n">
        <f aca="false">MIN(1-F187,1-G187)</f>
        <v>0.998830209712091</v>
      </c>
      <c r="BQ187" s="0" t="n">
        <f aca="false">IF(ABS(BO187-BP187)&lt;0.0000001,1,0)</f>
        <v>1</v>
      </c>
      <c r="BR187" s="0" t="n">
        <f aca="false">1-MIN(F187,G187)</f>
        <v>1</v>
      </c>
      <c r="BS187" s="0" t="n">
        <f aca="false">MAX(1-F187,1-G187)</f>
        <v>1</v>
      </c>
      <c r="BT187" s="0" t="n">
        <f aca="false">IF(ABS(BR187-BS187)&lt;0.0000001,1,0)</f>
        <v>1</v>
      </c>
      <c r="BU187" s="0" t="n">
        <f aca="false">1-F187*G187</f>
        <v>1</v>
      </c>
      <c r="BV187" s="0" t="n">
        <f aca="false">(1-F187)+(1-G187)-(1-F187)*(1-G187)</f>
        <v>1</v>
      </c>
      <c r="BW187" s="0" t="n">
        <f aca="false">IF(ABS(BU187-BV187)&lt;0.0000001,1,0)</f>
        <v>1</v>
      </c>
      <c r="BX187" s="0" t="n">
        <f aca="false">1-(F187+G187-F187*G187)</f>
        <v>0.998830209712091</v>
      </c>
      <c r="BY187" s="0" t="n">
        <f aca="false">(1-F187)*(1-G187)</f>
        <v>0.998830209712091</v>
      </c>
      <c r="BZ187" s="0" t="n">
        <f aca="false">IF(ABS(BX187-BY187)&lt;0.0000001,1,0)</f>
        <v>1</v>
      </c>
    </row>
    <row r="188" customFormat="false" ht="14.25" hidden="false" customHeight="false" outlineLevel="0" collapsed="false">
      <c r="A188" s="4" t="n">
        <v>18.5</v>
      </c>
      <c r="F188" s="4" t="n">
        <f aca="false">IF(AND((A187&gt;=$D$4),(A187&lt;=$D$5)),1,IF(AND((A187&gt;$D$3),(A187&lt;$D$4)),((A187-$D$3)/($D$4-$D$3)),IF(AND((A187&gt;$D$5),(A187&lt;$D$6)),((A187-$D$6)/($D$5-$D$6)),0)))</f>
        <v>0</v>
      </c>
      <c r="G188" s="4" t="n">
        <f aca="false">1/(1+ABS((A187-$D$22)/$D$20)^(2*$D$21))</f>
        <v>0.00107396575581607</v>
      </c>
      <c r="H188" s="4" t="n">
        <f aca="false">1/(1+EXP(-$D$35*(A187-$D$36)))</f>
        <v>0.999999999999997</v>
      </c>
      <c r="J188" s="12" t="n">
        <f aca="false">MIN(F188,MAX(G188,H188))</f>
        <v>0</v>
      </c>
      <c r="K188" s="12" t="n">
        <f aca="false">MAX(MIN(F188,G188),MIN(F188,H188))</f>
        <v>0</v>
      </c>
      <c r="L188" s="12" t="n">
        <f aca="false">IF(ABS(J188-K188)&lt;0.0000001,1,0)</f>
        <v>1</v>
      </c>
      <c r="M188" s="4" t="n">
        <f aca="false">MAX(F188,MIN(G188,H188))</f>
        <v>0.00107396575581607</v>
      </c>
      <c r="N188" s="4" t="n">
        <f aca="false">MIN(MAX(F188,G188),MAX(F188,H188))</f>
        <v>0.00107396575581607</v>
      </c>
      <c r="O188" s="4" t="n">
        <f aca="false">IF(ABS(M188-N188)&lt;0.0000001,1,0)</f>
        <v>1</v>
      </c>
      <c r="AA188" s="12" t="n">
        <f aca="false">F188+(G188*H188)-F188*(G188*H188)</f>
        <v>0.00107396575581606</v>
      </c>
      <c r="AB188" s="12" t="n">
        <f aca="false">(F188+G188-F188*G188)*(F188+H188-F188*H188)</f>
        <v>0.00107396575581606</v>
      </c>
      <c r="AC188" s="12" t="n">
        <f aca="false">IF(ABS(AA188-AB188)&lt;0.0000001,1,0)</f>
        <v>1</v>
      </c>
      <c r="AD188" s="12" t="n">
        <f aca="false">F188*(G188+H188-G188*H188)</f>
        <v>0</v>
      </c>
      <c r="AE188" s="12" t="n">
        <f aca="false">(F188*G188) + (F188*H188) - (F188*G188)*(F188*H188)</f>
        <v>0</v>
      </c>
      <c r="AF188" s="12" t="n">
        <f aca="false">IF(ABS(AD188-AE188)&lt;0.0000001,1,0)</f>
        <v>1</v>
      </c>
      <c r="AR188" s="0" t="n">
        <f aca="false">F188+(MAX(G188,H188))-F188*(MAX(G188,H188))</f>
        <v>0.999999999999997</v>
      </c>
      <c r="AS188" s="0" t="n">
        <f aca="false">MAX((F188+G188-F188*G188),(F188+H188-F188*H188))</f>
        <v>0.999999999999997</v>
      </c>
      <c r="AT188" s="0" t="n">
        <f aca="false">IF(ABS(AR188-AS188)&lt;0.0000001,1,0)</f>
        <v>1</v>
      </c>
      <c r="AU188" s="0" t="n">
        <f aca="false">F188+(MIN(G188,H188))-F188*(MIN(G188,H188))</f>
        <v>0.00107396575581607</v>
      </c>
      <c r="AV188" s="0" t="n">
        <f aca="false">MIN((F188+G188-F188*G188),(F188+H188-F188*H188))</f>
        <v>0.00107396575581607</v>
      </c>
      <c r="AW188" s="0" t="n">
        <f aca="false">IF(ABS(AU188-AV188)&lt;0.0000001,1,0)</f>
        <v>1</v>
      </c>
      <c r="AX188" s="0" t="n">
        <f aca="false">F188*(MAX(G188,H188))</f>
        <v>0</v>
      </c>
      <c r="AY188" s="0" t="n">
        <f aca="false">MAX(F188*G188,F188*H188)</f>
        <v>0</v>
      </c>
      <c r="AZ188" s="0" t="n">
        <f aca="false">IF(ABS(AX188-AY188)&lt;0.0000001,1,0)</f>
        <v>1</v>
      </c>
      <c r="BA188" s="0" t="n">
        <f aca="false">F188*(MIN(G188,H188))</f>
        <v>0</v>
      </c>
      <c r="BB188" s="0" t="n">
        <f aca="false">MIN(F188*G188,F188*H188)</f>
        <v>0</v>
      </c>
      <c r="BC188" s="0" t="n">
        <f aca="false">IF(ABS(BA188-BB188)&lt;0.0000001,1,0)</f>
        <v>1</v>
      </c>
      <c r="BO188" s="0" t="n">
        <f aca="false">1-MAX(F188,G188)</f>
        <v>0.998926034244184</v>
      </c>
      <c r="BP188" s="0" t="n">
        <f aca="false">MIN(1-F188,1-G188)</f>
        <v>0.998926034244184</v>
      </c>
      <c r="BQ188" s="0" t="n">
        <f aca="false">IF(ABS(BO188-BP188)&lt;0.0000001,1,0)</f>
        <v>1</v>
      </c>
      <c r="BR188" s="0" t="n">
        <f aca="false">1-MIN(F188,G188)</f>
        <v>1</v>
      </c>
      <c r="BS188" s="0" t="n">
        <f aca="false">MAX(1-F188,1-G188)</f>
        <v>1</v>
      </c>
      <c r="BT188" s="0" t="n">
        <f aca="false">IF(ABS(BR188-BS188)&lt;0.0000001,1,0)</f>
        <v>1</v>
      </c>
      <c r="BU188" s="0" t="n">
        <f aca="false">1-F188*G188</f>
        <v>1</v>
      </c>
      <c r="BV188" s="0" t="n">
        <f aca="false">(1-F188)+(1-G188)-(1-F188)*(1-G188)</f>
        <v>1</v>
      </c>
      <c r="BW188" s="0" t="n">
        <f aca="false">IF(ABS(BU188-BV188)&lt;0.0000001,1,0)</f>
        <v>1</v>
      </c>
      <c r="BX188" s="0" t="n">
        <f aca="false">1-(F188+G188-F188*G188)</f>
        <v>0.998926034244184</v>
      </c>
      <c r="BY188" s="0" t="n">
        <f aca="false">(1-F188)*(1-G188)</f>
        <v>0.998926034244184</v>
      </c>
      <c r="BZ188" s="0" t="n">
        <f aca="false">IF(ABS(BX188-BY188)&lt;0.0000001,1,0)</f>
        <v>1</v>
      </c>
    </row>
    <row r="189" customFormat="false" ht="14.25" hidden="false" customHeight="false" outlineLevel="0" collapsed="false">
      <c r="A189" s="4" t="n">
        <v>18.6</v>
      </c>
      <c r="F189" s="4" t="n">
        <f aca="false">IF(AND((A188&gt;=$D$4),(A188&lt;=$D$5)),1,IF(AND((A188&gt;$D$3),(A188&lt;$D$4)),((A188-$D$3)/($D$4-$D$3)),IF(AND((A188&gt;$D$5),(A188&lt;$D$6)),((A188-$D$6)/($D$5-$D$6)),0)))</f>
        <v>0</v>
      </c>
      <c r="G189" s="4" t="n">
        <f aca="false">1/(1+ABS((A188-$D$22)/$D$20)^(2*$D$21))</f>
        <v>0.000986875306398169</v>
      </c>
      <c r="H189" s="4" t="n">
        <f aca="false">1/(1+EXP(-$D$35*(A188-$D$36)))</f>
        <v>0.999999999999998</v>
      </c>
      <c r="J189" s="12" t="n">
        <f aca="false">MIN(F189,MAX(G189,H189))</f>
        <v>0</v>
      </c>
      <c r="K189" s="12" t="n">
        <f aca="false">MAX(MIN(F189,G189),MIN(F189,H189))</f>
        <v>0</v>
      </c>
      <c r="L189" s="12" t="n">
        <f aca="false">IF(ABS(J189-K189)&lt;0.0000001,1,0)</f>
        <v>1</v>
      </c>
      <c r="M189" s="4" t="n">
        <f aca="false">MAX(F189,MIN(G189,H189))</f>
        <v>0.000986875306398169</v>
      </c>
      <c r="N189" s="4" t="n">
        <f aca="false">MIN(MAX(F189,G189),MAX(F189,H189))</f>
        <v>0.000986875306398169</v>
      </c>
      <c r="O189" s="4" t="n">
        <f aca="false">IF(ABS(M189-N189)&lt;0.0000001,1,0)</f>
        <v>1</v>
      </c>
      <c r="AA189" s="12" t="n">
        <f aca="false">F189+(G189*H189)-F189*(G189*H189)</f>
        <v>0.000986875306398167</v>
      </c>
      <c r="AB189" s="12" t="n">
        <f aca="false">(F189+G189-F189*G189)*(F189+H189-F189*H189)</f>
        <v>0.000986875306398167</v>
      </c>
      <c r="AC189" s="12" t="n">
        <f aca="false">IF(ABS(AA189-AB189)&lt;0.0000001,1,0)</f>
        <v>1</v>
      </c>
      <c r="AD189" s="12" t="n">
        <f aca="false">F189*(G189+H189-G189*H189)</f>
        <v>0</v>
      </c>
      <c r="AE189" s="12" t="n">
        <f aca="false">(F189*G189) + (F189*H189) - (F189*G189)*(F189*H189)</f>
        <v>0</v>
      </c>
      <c r="AF189" s="12" t="n">
        <f aca="false">IF(ABS(AD189-AE189)&lt;0.0000001,1,0)</f>
        <v>1</v>
      </c>
      <c r="AR189" s="0" t="n">
        <f aca="false">F189+(MAX(G189,H189))-F189*(MAX(G189,H189))</f>
        <v>0.999999999999998</v>
      </c>
      <c r="AS189" s="0" t="n">
        <f aca="false">MAX((F189+G189-F189*G189),(F189+H189-F189*H189))</f>
        <v>0.999999999999998</v>
      </c>
      <c r="AT189" s="0" t="n">
        <f aca="false">IF(ABS(AR189-AS189)&lt;0.0000001,1,0)</f>
        <v>1</v>
      </c>
      <c r="AU189" s="0" t="n">
        <f aca="false">F189+(MIN(G189,H189))-F189*(MIN(G189,H189))</f>
        <v>0.000986875306398169</v>
      </c>
      <c r="AV189" s="0" t="n">
        <f aca="false">MIN((F189+G189-F189*G189),(F189+H189-F189*H189))</f>
        <v>0.000986875306398169</v>
      </c>
      <c r="AW189" s="0" t="n">
        <f aca="false">IF(ABS(AU189-AV189)&lt;0.0000001,1,0)</f>
        <v>1</v>
      </c>
      <c r="AX189" s="0" t="n">
        <f aca="false">F189*(MAX(G189,H189))</f>
        <v>0</v>
      </c>
      <c r="AY189" s="0" t="n">
        <f aca="false">MAX(F189*G189,F189*H189)</f>
        <v>0</v>
      </c>
      <c r="AZ189" s="0" t="n">
        <f aca="false">IF(ABS(AX189-AY189)&lt;0.0000001,1,0)</f>
        <v>1</v>
      </c>
      <c r="BA189" s="0" t="n">
        <f aca="false">F189*(MIN(G189,H189))</f>
        <v>0</v>
      </c>
      <c r="BB189" s="0" t="n">
        <f aca="false">MIN(F189*G189,F189*H189)</f>
        <v>0</v>
      </c>
      <c r="BC189" s="0" t="n">
        <f aca="false">IF(ABS(BA189-BB189)&lt;0.0000001,1,0)</f>
        <v>1</v>
      </c>
      <c r="BO189" s="0" t="n">
        <f aca="false">1-MAX(F189,G189)</f>
        <v>0.999013124693602</v>
      </c>
      <c r="BP189" s="0" t="n">
        <f aca="false">MIN(1-F189,1-G189)</f>
        <v>0.999013124693602</v>
      </c>
      <c r="BQ189" s="0" t="n">
        <f aca="false">IF(ABS(BO189-BP189)&lt;0.0000001,1,0)</f>
        <v>1</v>
      </c>
      <c r="BR189" s="0" t="n">
        <f aca="false">1-MIN(F189,G189)</f>
        <v>1</v>
      </c>
      <c r="BS189" s="0" t="n">
        <f aca="false">MAX(1-F189,1-G189)</f>
        <v>1</v>
      </c>
      <c r="BT189" s="0" t="n">
        <f aca="false">IF(ABS(BR189-BS189)&lt;0.0000001,1,0)</f>
        <v>1</v>
      </c>
      <c r="BU189" s="0" t="n">
        <f aca="false">1-F189*G189</f>
        <v>1</v>
      </c>
      <c r="BV189" s="0" t="n">
        <f aca="false">(1-F189)+(1-G189)-(1-F189)*(1-G189)</f>
        <v>1</v>
      </c>
      <c r="BW189" s="0" t="n">
        <f aca="false">IF(ABS(BU189-BV189)&lt;0.0000001,1,0)</f>
        <v>1</v>
      </c>
      <c r="BX189" s="0" t="n">
        <f aca="false">1-(F189+G189-F189*G189)</f>
        <v>0.999013124693602</v>
      </c>
      <c r="BY189" s="0" t="n">
        <f aca="false">(1-F189)*(1-G189)</f>
        <v>0.999013124693602</v>
      </c>
      <c r="BZ189" s="0" t="n">
        <f aca="false">IF(ABS(BX189-BY189)&lt;0.0000001,1,0)</f>
        <v>1</v>
      </c>
    </row>
    <row r="190" customFormat="false" ht="14.25" hidden="false" customHeight="false" outlineLevel="0" collapsed="false">
      <c r="A190" s="4" t="n">
        <v>18.7</v>
      </c>
      <c r="F190" s="4" t="n">
        <f aca="false">IF(AND((A189&gt;=$D$4),(A189&lt;=$D$5)),1,IF(AND((A189&gt;$D$3),(A189&lt;$D$4)),((A189-$D$3)/($D$4-$D$3)),IF(AND((A189&gt;$D$5),(A189&lt;$D$6)),((A189-$D$6)/($D$5-$D$6)),0)))</f>
        <v>0</v>
      </c>
      <c r="G190" s="4" t="n">
        <f aca="false">1/(1+ABS((A189-$D$22)/$D$20)^(2*$D$21))</f>
        <v>0.000907644337099457</v>
      </c>
      <c r="H190" s="4" t="n">
        <f aca="false">1/(1+EXP(-$D$35*(A189-$D$36)))</f>
        <v>0.999999999999999</v>
      </c>
      <c r="J190" s="12" t="n">
        <f aca="false">MIN(F190,MAX(G190,H190))</f>
        <v>0</v>
      </c>
      <c r="K190" s="12" t="n">
        <f aca="false">MAX(MIN(F190,G190),MIN(F190,H190))</f>
        <v>0</v>
      </c>
      <c r="L190" s="12" t="n">
        <f aca="false">IF(ABS(J190-K190)&lt;0.0000001,1,0)</f>
        <v>1</v>
      </c>
      <c r="M190" s="4" t="n">
        <f aca="false">MAX(F190,MIN(G190,H190))</f>
        <v>0.000907644337099457</v>
      </c>
      <c r="N190" s="4" t="n">
        <f aca="false">MIN(MAX(F190,G190),MAX(F190,H190))</f>
        <v>0.000907644337099457</v>
      </c>
      <c r="O190" s="4" t="n">
        <f aca="false">IF(ABS(M190-N190)&lt;0.0000001,1,0)</f>
        <v>1</v>
      </c>
      <c r="AA190" s="12" t="n">
        <f aca="false">F190+(G190*H190)-F190*(G190*H190)</f>
        <v>0.000907644337099456</v>
      </c>
      <c r="AB190" s="12" t="n">
        <f aca="false">(F190+G190-F190*G190)*(F190+H190-F190*H190)</f>
        <v>0.000907644337099456</v>
      </c>
      <c r="AC190" s="12" t="n">
        <f aca="false">IF(ABS(AA190-AB190)&lt;0.0000001,1,0)</f>
        <v>1</v>
      </c>
      <c r="AD190" s="12" t="n">
        <f aca="false">F190*(G190+H190-G190*H190)</f>
        <v>0</v>
      </c>
      <c r="AE190" s="12" t="n">
        <f aca="false">(F190*G190) + (F190*H190) - (F190*G190)*(F190*H190)</f>
        <v>0</v>
      </c>
      <c r="AF190" s="12" t="n">
        <f aca="false">IF(ABS(AD190-AE190)&lt;0.0000001,1,0)</f>
        <v>1</v>
      </c>
      <c r="AR190" s="0" t="n">
        <f aca="false">F190+(MAX(G190,H190))-F190*(MAX(G190,H190))</f>
        <v>0.999999999999999</v>
      </c>
      <c r="AS190" s="0" t="n">
        <f aca="false">MAX((F190+G190-F190*G190),(F190+H190-F190*H190))</f>
        <v>0.999999999999999</v>
      </c>
      <c r="AT190" s="0" t="n">
        <f aca="false">IF(ABS(AR190-AS190)&lt;0.0000001,1,0)</f>
        <v>1</v>
      </c>
      <c r="AU190" s="0" t="n">
        <f aca="false">F190+(MIN(G190,H190))-F190*(MIN(G190,H190))</f>
        <v>0.000907644337099457</v>
      </c>
      <c r="AV190" s="0" t="n">
        <f aca="false">MIN((F190+G190-F190*G190),(F190+H190-F190*H190))</f>
        <v>0.000907644337099457</v>
      </c>
      <c r="AW190" s="0" t="n">
        <f aca="false">IF(ABS(AU190-AV190)&lt;0.0000001,1,0)</f>
        <v>1</v>
      </c>
      <c r="AX190" s="0" t="n">
        <f aca="false">F190*(MAX(G190,H190))</f>
        <v>0</v>
      </c>
      <c r="AY190" s="0" t="n">
        <f aca="false">MAX(F190*G190,F190*H190)</f>
        <v>0</v>
      </c>
      <c r="AZ190" s="0" t="n">
        <f aca="false">IF(ABS(AX190-AY190)&lt;0.0000001,1,0)</f>
        <v>1</v>
      </c>
      <c r="BA190" s="0" t="n">
        <f aca="false">F190*(MIN(G190,H190))</f>
        <v>0</v>
      </c>
      <c r="BB190" s="0" t="n">
        <f aca="false">MIN(F190*G190,F190*H190)</f>
        <v>0</v>
      </c>
      <c r="BC190" s="0" t="n">
        <f aca="false">IF(ABS(BA190-BB190)&lt;0.0000001,1,0)</f>
        <v>1</v>
      </c>
      <c r="BO190" s="0" t="n">
        <f aca="false">1-MAX(F190,G190)</f>
        <v>0.999092355662901</v>
      </c>
      <c r="BP190" s="0" t="n">
        <f aca="false">MIN(1-F190,1-G190)</f>
        <v>0.999092355662901</v>
      </c>
      <c r="BQ190" s="0" t="n">
        <f aca="false">IF(ABS(BO190-BP190)&lt;0.0000001,1,0)</f>
        <v>1</v>
      </c>
      <c r="BR190" s="0" t="n">
        <f aca="false">1-MIN(F190,G190)</f>
        <v>1</v>
      </c>
      <c r="BS190" s="0" t="n">
        <f aca="false">MAX(1-F190,1-G190)</f>
        <v>1</v>
      </c>
      <c r="BT190" s="0" t="n">
        <f aca="false">IF(ABS(BR190-BS190)&lt;0.0000001,1,0)</f>
        <v>1</v>
      </c>
      <c r="BU190" s="0" t="n">
        <f aca="false">1-F190*G190</f>
        <v>1</v>
      </c>
      <c r="BV190" s="0" t="n">
        <f aca="false">(1-F190)+(1-G190)-(1-F190)*(1-G190)</f>
        <v>1</v>
      </c>
      <c r="BW190" s="0" t="n">
        <f aca="false">IF(ABS(BU190-BV190)&lt;0.0000001,1,0)</f>
        <v>1</v>
      </c>
      <c r="BX190" s="0" t="n">
        <f aca="false">1-(F190+G190-F190*G190)</f>
        <v>0.999092355662901</v>
      </c>
      <c r="BY190" s="0" t="n">
        <f aca="false">(1-F190)*(1-G190)</f>
        <v>0.999092355662901</v>
      </c>
      <c r="BZ190" s="0" t="n">
        <f aca="false">IF(ABS(BX190-BY190)&lt;0.0000001,1,0)</f>
        <v>1</v>
      </c>
    </row>
    <row r="191" customFormat="false" ht="14.25" hidden="false" customHeight="false" outlineLevel="0" collapsed="false">
      <c r="A191" s="4" t="n">
        <v>18.8</v>
      </c>
      <c r="F191" s="4" t="n">
        <f aca="false">IF(AND((A190&gt;=$D$4),(A190&lt;=$D$5)),1,IF(AND((A190&gt;$D$3),(A190&lt;$D$4)),((A190-$D$3)/($D$4-$D$3)),IF(AND((A190&gt;$D$5),(A190&lt;$D$6)),((A190-$D$6)/($D$5-$D$6)),0)))</f>
        <v>0</v>
      </c>
      <c r="G191" s="4" t="n">
        <f aca="false">1/(1+ABS((A190-$D$22)/$D$20)^(2*$D$21))</f>
        <v>0.000835493459843741</v>
      </c>
      <c r="H191" s="4" t="n">
        <f aca="false">1/(1+EXP(-$D$35*(A190-$D$36)))</f>
        <v>0.999999999999999</v>
      </c>
      <c r="J191" s="12" t="n">
        <f aca="false">MIN(F191,MAX(G191,H191))</f>
        <v>0</v>
      </c>
      <c r="K191" s="12" t="n">
        <f aca="false">MAX(MIN(F191,G191),MIN(F191,H191))</f>
        <v>0</v>
      </c>
      <c r="L191" s="12" t="n">
        <f aca="false">IF(ABS(J191-K191)&lt;0.0000001,1,0)</f>
        <v>1</v>
      </c>
      <c r="M191" s="4" t="n">
        <f aca="false">MAX(F191,MIN(G191,H191))</f>
        <v>0.000835493459843741</v>
      </c>
      <c r="N191" s="4" t="n">
        <f aca="false">MIN(MAX(F191,G191),MAX(F191,H191))</f>
        <v>0.000835493459843741</v>
      </c>
      <c r="O191" s="4" t="n">
        <f aca="false">IF(ABS(M191-N191)&lt;0.0000001,1,0)</f>
        <v>1</v>
      </c>
      <c r="AA191" s="12" t="n">
        <f aca="false">F191+(G191*H191)-F191*(G191*H191)</f>
        <v>0.00083549345984374</v>
      </c>
      <c r="AB191" s="12" t="n">
        <f aca="false">(F191+G191-F191*G191)*(F191+H191-F191*H191)</f>
        <v>0.00083549345984374</v>
      </c>
      <c r="AC191" s="12" t="n">
        <f aca="false">IF(ABS(AA191-AB191)&lt;0.0000001,1,0)</f>
        <v>1</v>
      </c>
      <c r="AD191" s="12" t="n">
        <f aca="false">F191*(G191+H191-G191*H191)</f>
        <v>0</v>
      </c>
      <c r="AE191" s="12" t="n">
        <f aca="false">(F191*G191) + (F191*H191) - (F191*G191)*(F191*H191)</f>
        <v>0</v>
      </c>
      <c r="AF191" s="12" t="n">
        <f aca="false">IF(ABS(AD191-AE191)&lt;0.0000001,1,0)</f>
        <v>1</v>
      </c>
      <c r="AR191" s="0" t="n">
        <f aca="false">F191+(MAX(G191,H191))-F191*(MAX(G191,H191))</f>
        <v>0.999999999999999</v>
      </c>
      <c r="AS191" s="0" t="n">
        <f aca="false">MAX((F191+G191-F191*G191),(F191+H191-F191*H191))</f>
        <v>0.999999999999999</v>
      </c>
      <c r="AT191" s="0" t="n">
        <f aca="false">IF(ABS(AR191-AS191)&lt;0.0000001,1,0)</f>
        <v>1</v>
      </c>
      <c r="AU191" s="0" t="n">
        <f aca="false">F191+(MIN(G191,H191))-F191*(MIN(G191,H191))</f>
        <v>0.000835493459843741</v>
      </c>
      <c r="AV191" s="0" t="n">
        <f aca="false">MIN((F191+G191-F191*G191),(F191+H191-F191*H191))</f>
        <v>0.000835493459843741</v>
      </c>
      <c r="AW191" s="0" t="n">
        <f aca="false">IF(ABS(AU191-AV191)&lt;0.0000001,1,0)</f>
        <v>1</v>
      </c>
      <c r="AX191" s="0" t="n">
        <f aca="false">F191*(MAX(G191,H191))</f>
        <v>0</v>
      </c>
      <c r="AY191" s="0" t="n">
        <f aca="false">MAX(F191*G191,F191*H191)</f>
        <v>0</v>
      </c>
      <c r="AZ191" s="0" t="n">
        <f aca="false">IF(ABS(AX191-AY191)&lt;0.0000001,1,0)</f>
        <v>1</v>
      </c>
      <c r="BA191" s="0" t="n">
        <f aca="false">F191*(MIN(G191,H191))</f>
        <v>0</v>
      </c>
      <c r="BB191" s="0" t="n">
        <f aca="false">MIN(F191*G191,F191*H191)</f>
        <v>0</v>
      </c>
      <c r="BC191" s="0" t="n">
        <f aca="false">IF(ABS(BA191-BB191)&lt;0.0000001,1,0)</f>
        <v>1</v>
      </c>
      <c r="BO191" s="0" t="n">
        <f aca="false">1-MAX(F191,G191)</f>
        <v>0.999164506540156</v>
      </c>
      <c r="BP191" s="0" t="n">
        <f aca="false">MIN(1-F191,1-G191)</f>
        <v>0.999164506540156</v>
      </c>
      <c r="BQ191" s="0" t="n">
        <f aca="false">IF(ABS(BO191-BP191)&lt;0.0000001,1,0)</f>
        <v>1</v>
      </c>
      <c r="BR191" s="0" t="n">
        <f aca="false">1-MIN(F191,G191)</f>
        <v>1</v>
      </c>
      <c r="BS191" s="0" t="n">
        <f aca="false">MAX(1-F191,1-G191)</f>
        <v>1</v>
      </c>
      <c r="BT191" s="0" t="n">
        <f aca="false">IF(ABS(BR191-BS191)&lt;0.0000001,1,0)</f>
        <v>1</v>
      </c>
      <c r="BU191" s="0" t="n">
        <f aca="false">1-F191*G191</f>
        <v>1</v>
      </c>
      <c r="BV191" s="0" t="n">
        <f aca="false">(1-F191)+(1-G191)-(1-F191)*(1-G191)</f>
        <v>1</v>
      </c>
      <c r="BW191" s="0" t="n">
        <f aca="false">IF(ABS(BU191-BV191)&lt;0.0000001,1,0)</f>
        <v>1</v>
      </c>
      <c r="BX191" s="0" t="n">
        <f aca="false">1-(F191+G191-F191*G191)</f>
        <v>0.999164506540156</v>
      </c>
      <c r="BY191" s="0" t="n">
        <f aca="false">(1-F191)*(1-G191)</f>
        <v>0.999164506540156</v>
      </c>
      <c r="BZ191" s="0" t="n">
        <f aca="false">IF(ABS(BX191-BY191)&lt;0.0000001,1,0)</f>
        <v>1</v>
      </c>
    </row>
    <row r="192" customFormat="false" ht="14.25" hidden="false" customHeight="false" outlineLevel="0" collapsed="false">
      <c r="A192" s="4" t="n">
        <v>18.9</v>
      </c>
      <c r="F192" s="4" t="n">
        <f aca="false">IF(AND((A191&gt;=$D$4),(A191&lt;=$D$5)),1,IF(AND((A191&gt;$D$3),(A191&lt;$D$4)),((A191-$D$3)/($D$4-$D$3)),IF(AND((A191&gt;$D$5),(A191&lt;$D$6)),((A191-$D$6)/($D$5-$D$6)),0)))</f>
        <v>0</v>
      </c>
      <c r="G192" s="4" t="n">
        <f aca="false">1/(1+ABS((A191-$D$22)/$D$20)^(2*$D$21))</f>
        <v>0.000769727331952511</v>
      </c>
      <c r="H192" s="4" t="n">
        <f aca="false">1/(1+EXP(-$D$35*(A191-$D$36)))</f>
        <v>1</v>
      </c>
      <c r="J192" s="12" t="n">
        <f aca="false">MIN(F192,MAX(G192,H192))</f>
        <v>0</v>
      </c>
      <c r="K192" s="12" t="n">
        <f aca="false">MAX(MIN(F192,G192),MIN(F192,H192))</f>
        <v>0</v>
      </c>
      <c r="L192" s="12" t="n">
        <f aca="false">IF(ABS(J192-K192)&lt;0.0000001,1,0)</f>
        <v>1</v>
      </c>
      <c r="M192" s="4" t="n">
        <f aca="false">MAX(F192,MIN(G192,H192))</f>
        <v>0.000769727331952511</v>
      </c>
      <c r="N192" s="4" t="n">
        <f aca="false">MIN(MAX(F192,G192),MAX(F192,H192))</f>
        <v>0.000769727331952511</v>
      </c>
      <c r="O192" s="4" t="n">
        <f aca="false">IF(ABS(M192-N192)&lt;0.0000001,1,0)</f>
        <v>1</v>
      </c>
      <c r="AA192" s="12" t="n">
        <f aca="false">F192+(G192*H192)-F192*(G192*H192)</f>
        <v>0.00076972733195251</v>
      </c>
      <c r="AB192" s="12" t="n">
        <f aca="false">(F192+G192-F192*G192)*(F192+H192-F192*H192)</f>
        <v>0.00076972733195251</v>
      </c>
      <c r="AC192" s="12" t="n">
        <f aca="false">IF(ABS(AA192-AB192)&lt;0.0000001,1,0)</f>
        <v>1</v>
      </c>
      <c r="AD192" s="12" t="n">
        <f aca="false">F192*(G192+H192-G192*H192)</f>
        <v>0</v>
      </c>
      <c r="AE192" s="12" t="n">
        <f aca="false">(F192*G192) + (F192*H192) - (F192*G192)*(F192*H192)</f>
        <v>0</v>
      </c>
      <c r="AF192" s="12" t="n">
        <f aca="false">IF(ABS(AD192-AE192)&lt;0.0000001,1,0)</f>
        <v>1</v>
      </c>
      <c r="AR192" s="0" t="n">
        <f aca="false">F192+(MAX(G192,H192))-F192*(MAX(G192,H192))</f>
        <v>1</v>
      </c>
      <c r="AS192" s="0" t="n">
        <f aca="false">MAX((F192+G192-F192*G192),(F192+H192-F192*H192))</f>
        <v>1</v>
      </c>
      <c r="AT192" s="0" t="n">
        <f aca="false">IF(ABS(AR192-AS192)&lt;0.0000001,1,0)</f>
        <v>1</v>
      </c>
      <c r="AU192" s="0" t="n">
        <f aca="false">F192+(MIN(G192,H192))-F192*(MIN(G192,H192))</f>
        <v>0.000769727331952511</v>
      </c>
      <c r="AV192" s="0" t="n">
        <f aca="false">MIN((F192+G192-F192*G192),(F192+H192-F192*H192))</f>
        <v>0.000769727331952511</v>
      </c>
      <c r="AW192" s="0" t="n">
        <f aca="false">IF(ABS(AU192-AV192)&lt;0.0000001,1,0)</f>
        <v>1</v>
      </c>
      <c r="AX192" s="0" t="n">
        <f aca="false">F192*(MAX(G192,H192))</f>
        <v>0</v>
      </c>
      <c r="AY192" s="0" t="n">
        <f aca="false">MAX(F192*G192,F192*H192)</f>
        <v>0</v>
      </c>
      <c r="AZ192" s="0" t="n">
        <f aca="false">IF(ABS(AX192-AY192)&lt;0.0000001,1,0)</f>
        <v>1</v>
      </c>
      <c r="BA192" s="0" t="n">
        <f aca="false">F192*(MIN(G192,H192))</f>
        <v>0</v>
      </c>
      <c r="BB192" s="0" t="n">
        <f aca="false">MIN(F192*G192,F192*H192)</f>
        <v>0</v>
      </c>
      <c r="BC192" s="0" t="n">
        <f aca="false">IF(ABS(BA192-BB192)&lt;0.0000001,1,0)</f>
        <v>1</v>
      </c>
      <c r="BO192" s="0" t="n">
        <f aca="false">1-MAX(F192,G192)</f>
        <v>0.999230272668048</v>
      </c>
      <c r="BP192" s="0" t="n">
        <f aca="false">MIN(1-F192,1-G192)</f>
        <v>0.999230272668048</v>
      </c>
      <c r="BQ192" s="0" t="n">
        <f aca="false">IF(ABS(BO192-BP192)&lt;0.0000001,1,0)</f>
        <v>1</v>
      </c>
      <c r="BR192" s="0" t="n">
        <f aca="false">1-MIN(F192,G192)</f>
        <v>1</v>
      </c>
      <c r="BS192" s="0" t="n">
        <f aca="false">MAX(1-F192,1-G192)</f>
        <v>1</v>
      </c>
      <c r="BT192" s="0" t="n">
        <f aca="false">IF(ABS(BR192-BS192)&lt;0.0000001,1,0)</f>
        <v>1</v>
      </c>
      <c r="BU192" s="0" t="n">
        <f aca="false">1-F192*G192</f>
        <v>1</v>
      </c>
      <c r="BV192" s="0" t="n">
        <f aca="false">(1-F192)+(1-G192)-(1-F192)*(1-G192)</f>
        <v>1</v>
      </c>
      <c r="BW192" s="0" t="n">
        <f aca="false">IF(ABS(BU192-BV192)&lt;0.0000001,1,0)</f>
        <v>1</v>
      </c>
      <c r="BX192" s="0" t="n">
        <f aca="false">1-(F192+G192-F192*G192)</f>
        <v>0.999230272668048</v>
      </c>
      <c r="BY192" s="0" t="n">
        <f aca="false">(1-F192)*(1-G192)</f>
        <v>0.999230272668048</v>
      </c>
      <c r="BZ192" s="0" t="n">
        <f aca="false">IF(ABS(BX192-BY192)&lt;0.0000001,1,0)</f>
        <v>1</v>
      </c>
    </row>
    <row r="193" customFormat="false" ht="14.25" hidden="false" customHeight="false" outlineLevel="0" collapsed="false">
      <c r="A193" s="4" t="n">
        <v>19</v>
      </c>
      <c r="F193" s="4" t="n">
        <f aca="false">IF(AND((A192&gt;=$D$4),(A192&lt;=$D$5)),1,IF(AND((A192&gt;$D$3),(A192&lt;$D$4)),((A192-$D$3)/($D$4-$D$3)),IF(AND((A192&gt;$D$5),(A192&lt;$D$6)),((A192-$D$6)/($D$5-$D$6)),0)))</f>
        <v>0</v>
      </c>
      <c r="G193" s="4" t="n">
        <f aca="false">1/(1+ABS((A192-$D$22)/$D$20)^(2*$D$21))</f>
        <v>0.000709724887774693</v>
      </c>
      <c r="H193" s="4" t="n">
        <f aca="false">1/(1+EXP(-$D$35*(A192-$D$36)))</f>
        <v>1</v>
      </c>
      <c r="J193" s="12" t="n">
        <f aca="false">MIN(F193,MAX(G193,H193))</f>
        <v>0</v>
      </c>
      <c r="K193" s="12" t="n">
        <f aca="false">MAX(MIN(F193,G193),MIN(F193,H193))</f>
        <v>0</v>
      </c>
      <c r="L193" s="12" t="n">
        <f aca="false">IF(ABS(J193-K193)&lt;0.0000001,1,0)</f>
        <v>1</v>
      </c>
      <c r="M193" s="4" t="n">
        <f aca="false">MAX(F193,MIN(G193,H193))</f>
        <v>0.000709724887774693</v>
      </c>
      <c r="N193" s="4" t="n">
        <f aca="false">MIN(MAX(F193,G193),MAX(F193,H193))</f>
        <v>0.000709724887774693</v>
      </c>
      <c r="O193" s="4" t="n">
        <f aca="false">IF(ABS(M193-N193)&lt;0.0000001,1,0)</f>
        <v>1</v>
      </c>
      <c r="AA193" s="12" t="n">
        <f aca="false">F193+(G193*H193)-F193*(G193*H193)</f>
        <v>0.000709724887774692</v>
      </c>
      <c r="AB193" s="12" t="n">
        <f aca="false">(F193+G193-F193*G193)*(F193+H193-F193*H193)</f>
        <v>0.000709724887774692</v>
      </c>
      <c r="AC193" s="12" t="n">
        <f aca="false">IF(ABS(AA193-AB193)&lt;0.0000001,1,0)</f>
        <v>1</v>
      </c>
      <c r="AD193" s="12" t="n">
        <f aca="false">F193*(G193+H193-G193*H193)</f>
        <v>0</v>
      </c>
      <c r="AE193" s="12" t="n">
        <f aca="false">(F193*G193) + (F193*H193) - (F193*G193)*(F193*H193)</f>
        <v>0</v>
      </c>
      <c r="AF193" s="12" t="n">
        <f aca="false">IF(ABS(AD193-AE193)&lt;0.0000001,1,0)</f>
        <v>1</v>
      </c>
      <c r="AR193" s="0" t="n">
        <f aca="false">F193+(MAX(G193,H193))-F193*(MAX(G193,H193))</f>
        <v>1</v>
      </c>
      <c r="AS193" s="0" t="n">
        <f aca="false">MAX((F193+G193-F193*G193),(F193+H193-F193*H193))</f>
        <v>1</v>
      </c>
      <c r="AT193" s="0" t="n">
        <f aca="false">IF(ABS(AR193-AS193)&lt;0.0000001,1,0)</f>
        <v>1</v>
      </c>
      <c r="AU193" s="0" t="n">
        <f aca="false">F193+(MIN(G193,H193))-F193*(MIN(G193,H193))</f>
        <v>0.000709724887774693</v>
      </c>
      <c r="AV193" s="0" t="n">
        <f aca="false">MIN((F193+G193-F193*G193),(F193+H193-F193*H193))</f>
        <v>0.000709724887774693</v>
      </c>
      <c r="AW193" s="0" t="n">
        <f aca="false">IF(ABS(AU193-AV193)&lt;0.0000001,1,0)</f>
        <v>1</v>
      </c>
      <c r="AX193" s="0" t="n">
        <f aca="false">F193*(MAX(G193,H193))</f>
        <v>0</v>
      </c>
      <c r="AY193" s="0" t="n">
        <f aca="false">MAX(F193*G193,F193*H193)</f>
        <v>0</v>
      </c>
      <c r="AZ193" s="0" t="n">
        <f aca="false">IF(ABS(AX193-AY193)&lt;0.0000001,1,0)</f>
        <v>1</v>
      </c>
      <c r="BA193" s="0" t="n">
        <f aca="false">F193*(MIN(G193,H193))</f>
        <v>0</v>
      </c>
      <c r="BB193" s="0" t="n">
        <f aca="false">MIN(F193*G193,F193*H193)</f>
        <v>0</v>
      </c>
      <c r="BC193" s="0" t="n">
        <f aca="false">IF(ABS(BA193-BB193)&lt;0.0000001,1,0)</f>
        <v>1</v>
      </c>
      <c r="BO193" s="0" t="n">
        <f aca="false">1-MAX(F193,G193)</f>
        <v>0.999290275112225</v>
      </c>
      <c r="BP193" s="0" t="n">
        <f aca="false">MIN(1-F193,1-G193)</f>
        <v>0.999290275112225</v>
      </c>
      <c r="BQ193" s="0" t="n">
        <f aca="false">IF(ABS(BO193-BP193)&lt;0.0000001,1,0)</f>
        <v>1</v>
      </c>
      <c r="BR193" s="0" t="n">
        <f aca="false">1-MIN(F193,G193)</f>
        <v>1</v>
      </c>
      <c r="BS193" s="0" t="n">
        <f aca="false">MAX(1-F193,1-G193)</f>
        <v>1</v>
      </c>
      <c r="BT193" s="0" t="n">
        <f aca="false">IF(ABS(BR193-BS193)&lt;0.0000001,1,0)</f>
        <v>1</v>
      </c>
      <c r="BU193" s="0" t="n">
        <f aca="false">1-F193*G193</f>
        <v>1</v>
      </c>
      <c r="BV193" s="0" t="n">
        <f aca="false">(1-F193)+(1-G193)-(1-F193)*(1-G193)</f>
        <v>1</v>
      </c>
      <c r="BW193" s="0" t="n">
        <f aca="false">IF(ABS(BU193-BV193)&lt;0.0000001,1,0)</f>
        <v>1</v>
      </c>
      <c r="BX193" s="0" t="n">
        <f aca="false">1-(F193+G193-F193*G193)</f>
        <v>0.999290275112225</v>
      </c>
      <c r="BY193" s="0" t="n">
        <f aca="false">(1-F193)*(1-G193)</f>
        <v>0.999290275112225</v>
      </c>
      <c r="BZ193" s="0" t="n">
        <f aca="false">IF(ABS(BX193-BY193)&lt;0.0000001,1,0)</f>
        <v>1</v>
      </c>
    </row>
    <row r="194" customFormat="false" ht="14.25" hidden="false" customHeight="false" outlineLevel="0" collapsed="false">
      <c r="A194" s="4" t="n">
        <v>19.1</v>
      </c>
      <c r="F194" s="4" t="n">
        <f aca="false">IF(AND((A193&gt;=$D$4),(A193&lt;=$D$5)),1,IF(AND((A193&gt;$D$3),(A193&lt;$D$4)),((A193-$D$3)/($D$4-$D$3)),IF(AND((A193&gt;$D$5),(A193&lt;$D$6)),((A193-$D$6)/($D$5-$D$6)),0)))</f>
        <v>0</v>
      </c>
      <c r="G194" s="4" t="n">
        <f aca="false">1/(1+ABS((A193-$D$22)/$D$20)^(2*$D$21))</f>
        <v>0.00065493078456103</v>
      </c>
      <c r="H194" s="4" t="n">
        <f aca="false">1/(1+EXP(-$D$35*(A193-$D$36)))</f>
        <v>1</v>
      </c>
      <c r="J194" s="12" t="n">
        <f aca="false">MIN(F194,MAX(G194,H194))</f>
        <v>0</v>
      </c>
      <c r="K194" s="12" t="n">
        <f aca="false">MAX(MIN(F194,G194),MIN(F194,H194))</f>
        <v>0</v>
      </c>
      <c r="L194" s="12" t="n">
        <f aca="false">IF(ABS(J194-K194)&lt;0.0000001,1,0)</f>
        <v>1</v>
      </c>
      <c r="M194" s="4" t="n">
        <f aca="false">MAX(F194,MIN(G194,H194))</f>
        <v>0.00065493078456103</v>
      </c>
      <c r="N194" s="4" t="n">
        <f aca="false">MIN(MAX(F194,G194),MAX(F194,H194))</f>
        <v>0.00065493078456103</v>
      </c>
      <c r="O194" s="4" t="n">
        <f aca="false">IF(ABS(M194-N194)&lt;0.0000001,1,0)</f>
        <v>1</v>
      </c>
      <c r="AA194" s="12" t="n">
        <f aca="false">F194+(G194*H194)-F194*(G194*H194)</f>
        <v>0.00065493078456103</v>
      </c>
      <c r="AB194" s="12" t="n">
        <f aca="false">(F194+G194-F194*G194)*(F194+H194-F194*H194)</f>
        <v>0.00065493078456103</v>
      </c>
      <c r="AC194" s="12" t="n">
        <f aca="false">IF(ABS(AA194-AB194)&lt;0.0000001,1,0)</f>
        <v>1</v>
      </c>
      <c r="AD194" s="12" t="n">
        <f aca="false">F194*(G194+H194-G194*H194)</f>
        <v>0</v>
      </c>
      <c r="AE194" s="12" t="n">
        <f aca="false">(F194*G194) + (F194*H194) - (F194*G194)*(F194*H194)</f>
        <v>0</v>
      </c>
      <c r="AF194" s="12" t="n">
        <f aca="false">IF(ABS(AD194-AE194)&lt;0.0000001,1,0)</f>
        <v>1</v>
      </c>
      <c r="AR194" s="0" t="n">
        <f aca="false">F194+(MAX(G194,H194))-F194*(MAX(G194,H194))</f>
        <v>1</v>
      </c>
      <c r="AS194" s="0" t="n">
        <f aca="false">MAX((F194+G194-F194*G194),(F194+H194-F194*H194))</f>
        <v>1</v>
      </c>
      <c r="AT194" s="0" t="n">
        <f aca="false">IF(ABS(AR194-AS194)&lt;0.0000001,1,0)</f>
        <v>1</v>
      </c>
      <c r="AU194" s="0" t="n">
        <f aca="false">F194+(MIN(G194,H194))-F194*(MIN(G194,H194))</f>
        <v>0.00065493078456103</v>
      </c>
      <c r="AV194" s="0" t="n">
        <f aca="false">MIN((F194+G194-F194*G194),(F194+H194-F194*H194))</f>
        <v>0.00065493078456103</v>
      </c>
      <c r="AW194" s="0" t="n">
        <f aca="false">IF(ABS(AU194-AV194)&lt;0.0000001,1,0)</f>
        <v>1</v>
      </c>
      <c r="AX194" s="0" t="n">
        <f aca="false">F194*(MAX(G194,H194))</f>
        <v>0</v>
      </c>
      <c r="AY194" s="0" t="n">
        <f aca="false">MAX(F194*G194,F194*H194)</f>
        <v>0</v>
      </c>
      <c r="AZ194" s="0" t="n">
        <f aca="false">IF(ABS(AX194-AY194)&lt;0.0000001,1,0)</f>
        <v>1</v>
      </c>
      <c r="BA194" s="0" t="n">
        <f aca="false">F194*(MIN(G194,H194))</f>
        <v>0</v>
      </c>
      <c r="BB194" s="0" t="n">
        <f aca="false">MIN(F194*G194,F194*H194)</f>
        <v>0</v>
      </c>
      <c r="BC194" s="0" t="n">
        <f aca="false">IF(ABS(BA194-BB194)&lt;0.0000001,1,0)</f>
        <v>1</v>
      </c>
      <c r="BO194" s="0" t="n">
        <f aca="false">1-MAX(F194,G194)</f>
        <v>0.999345069215439</v>
      </c>
      <c r="BP194" s="0" t="n">
        <f aca="false">MIN(1-F194,1-G194)</f>
        <v>0.999345069215439</v>
      </c>
      <c r="BQ194" s="0" t="n">
        <f aca="false">IF(ABS(BO194-BP194)&lt;0.0000001,1,0)</f>
        <v>1</v>
      </c>
      <c r="BR194" s="0" t="n">
        <f aca="false">1-MIN(F194,G194)</f>
        <v>1</v>
      </c>
      <c r="BS194" s="0" t="n">
        <f aca="false">MAX(1-F194,1-G194)</f>
        <v>1</v>
      </c>
      <c r="BT194" s="0" t="n">
        <f aca="false">IF(ABS(BR194-BS194)&lt;0.0000001,1,0)</f>
        <v>1</v>
      </c>
      <c r="BU194" s="0" t="n">
        <f aca="false">1-F194*G194</f>
        <v>1</v>
      </c>
      <c r="BV194" s="0" t="n">
        <f aca="false">(1-F194)+(1-G194)-(1-F194)*(1-G194)</f>
        <v>1</v>
      </c>
      <c r="BW194" s="0" t="n">
        <f aca="false">IF(ABS(BU194-BV194)&lt;0.0000001,1,0)</f>
        <v>1</v>
      </c>
      <c r="BX194" s="0" t="n">
        <f aca="false">1-(F194+G194-F194*G194)</f>
        <v>0.999345069215439</v>
      </c>
      <c r="BY194" s="0" t="n">
        <f aca="false">(1-F194)*(1-G194)</f>
        <v>0.999345069215439</v>
      </c>
      <c r="BZ194" s="0" t="n">
        <f aca="false">IF(ABS(BX194-BY194)&lt;0.0000001,1,0)</f>
        <v>1</v>
      </c>
    </row>
    <row r="195" customFormat="false" ht="14.25" hidden="false" customHeight="false" outlineLevel="0" collapsed="false">
      <c r="A195" s="4" t="n">
        <v>19.2</v>
      </c>
      <c r="F195" s="4" t="n">
        <f aca="false">IF(AND((A194&gt;=$D$4),(A194&lt;=$D$5)),1,IF(AND((A194&gt;$D$3),(A194&lt;$D$4)),((A194-$D$3)/($D$4-$D$3)),IF(AND((A194&gt;$D$5),(A194&lt;$D$6)),((A194-$D$6)/($D$5-$D$6)),0)))</f>
        <v>0</v>
      </c>
      <c r="G195" s="4" t="n">
        <f aca="false">1/(1+ABS((A194-$D$22)/$D$20)^(2*$D$21))</f>
        <v>0.000604847902289031</v>
      </c>
      <c r="H195" s="4" t="n">
        <f aca="false">1/(1+EXP(-$D$35*(A194-$D$36)))</f>
        <v>1</v>
      </c>
      <c r="J195" s="12" t="n">
        <f aca="false">MIN(F195,MAX(G195,H195))</f>
        <v>0</v>
      </c>
      <c r="K195" s="12" t="n">
        <f aca="false">MAX(MIN(F195,G195),MIN(F195,H195))</f>
        <v>0</v>
      </c>
      <c r="L195" s="12" t="n">
        <f aca="false">IF(ABS(J195-K195)&lt;0.0000001,1,0)</f>
        <v>1</v>
      </c>
      <c r="M195" s="4" t="n">
        <f aca="false">MAX(F195,MIN(G195,H195))</f>
        <v>0.000604847902289031</v>
      </c>
      <c r="N195" s="4" t="n">
        <f aca="false">MIN(MAX(F195,G195),MAX(F195,H195))</f>
        <v>0.000604847902289031</v>
      </c>
      <c r="O195" s="4" t="n">
        <f aca="false">IF(ABS(M195-N195)&lt;0.0000001,1,0)</f>
        <v>1</v>
      </c>
      <c r="AA195" s="12" t="n">
        <f aca="false">F195+(G195*H195)-F195*(G195*H195)</f>
        <v>0.000604847902289031</v>
      </c>
      <c r="AB195" s="12" t="n">
        <f aca="false">(F195+G195-F195*G195)*(F195+H195-F195*H195)</f>
        <v>0.000604847902289031</v>
      </c>
      <c r="AC195" s="12" t="n">
        <f aca="false">IF(ABS(AA195-AB195)&lt;0.0000001,1,0)</f>
        <v>1</v>
      </c>
      <c r="AD195" s="12" t="n">
        <f aca="false">F195*(G195+H195-G195*H195)</f>
        <v>0</v>
      </c>
      <c r="AE195" s="12" t="n">
        <f aca="false">(F195*G195) + (F195*H195) - (F195*G195)*(F195*H195)</f>
        <v>0</v>
      </c>
      <c r="AF195" s="12" t="n">
        <f aca="false">IF(ABS(AD195-AE195)&lt;0.0000001,1,0)</f>
        <v>1</v>
      </c>
      <c r="AR195" s="0" t="n">
        <f aca="false">F195+(MAX(G195,H195))-F195*(MAX(G195,H195))</f>
        <v>1</v>
      </c>
      <c r="AS195" s="0" t="n">
        <f aca="false">MAX((F195+G195-F195*G195),(F195+H195-F195*H195))</f>
        <v>1</v>
      </c>
      <c r="AT195" s="0" t="n">
        <f aca="false">IF(ABS(AR195-AS195)&lt;0.0000001,1,0)</f>
        <v>1</v>
      </c>
      <c r="AU195" s="0" t="n">
        <f aca="false">F195+(MIN(G195,H195))-F195*(MIN(G195,H195))</f>
        <v>0.000604847902289031</v>
      </c>
      <c r="AV195" s="0" t="n">
        <f aca="false">MIN((F195+G195-F195*G195),(F195+H195-F195*H195))</f>
        <v>0.000604847902289031</v>
      </c>
      <c r="AW195" s="0" t="n">
        <f aca="false">IF(ABS(AU195-AV195)&lt;0.0000001,1,0)</f>
        <v>1</v>
      </c>
      <c r="AX195" s="0" t="n">
        <f aca="false">F195*(MAX(G195,H195))</f>
        <v>0</v>
      </c>
      <c r="AY195" s="0" t="n">
        <f aca="false">MAX(F195*G195,F195*H195)</f>
        <v>0</v>
      </c>
      <c r="AZ195" s="0" t="n">
        <f aca="false">IF(ABS(AX195-AY195)&lt;0.0000001,1,0)</f>
        <v>1</v>
      </c>
      <c r="BA195" s="0" t="n">
        <f aca="false">F195*(MIN(G195,H195))</f>
        <v>0</v>
      </c>
      <c r="BB195" s="0" t="n">
        <f aca="false">MIN(F195*G195,F195*H195)</f>
        <v>0</v>
      </c>
      <c r="BC195" s="0" t="n">
        <f aca="false">IF(ABS(BA195-BB195)&lt;0.0000001,1,0)</f>
        <v>1</v>
      </c>
      <c r="BO195" s="0" t="n">
        <f aca="false">1-MAX(F195,G195)</f>
        <v>0.999395152097711</v>
      </c>
      <c r="BP195" s="0" t="n">
        <f aca="false">MIN(1-F195,1-G195)</f>
        <v>0.999395152097711</v>
      </c>
      <c r="BQ195" s="0" t="n">
        <f aca="false">IF(ABS(BO195-BP195)&lt;0.0000001,1,0)</f>
        <v>1</v>
      </c>
      <c r="BR195" s="0" t="n">
        <f aca="false">1-MIN(F195,G195)</f>
        <v>1</v>
      </c>
      <c r="BS195" s="0" t="n">
        <f aca="false">MAX(1-F195,1-G195)</f>
        <v>1</v>
      </c>
      <c r="BT195" s="0" t="n">
        <f aca="false">IF(ABS(BR195-BS195)&lt;0.0000001,1,0)</f>
        <v>1</v>
      </c>
      <c r="BU195" s="0" t="n">
        <f aca="false">1-F195*G195</f>
        <v>1</v>
      </c>
      <c r="BV195" s="0" t="n">
        <f aca="false">(1-F195)+(1-G195)-(1-F195)*(1-G195)</f>
        <v>1</v>
      </c>
      <c r="BW195" s="0" t="n">
        <f aca="false">IF(ABS(BU195-BV195)&lt;0.0000001,1,0)</f>
        <v>1</v>
      </c>
      <c r="BX195" s="0" t="n">
        <f aca="false">1-(F195+G195-F195*G195)</f>
        <v>0.999395152097711</v>
      </c>
      <c r="BY195" s="0" t="n">
        <f aca="false">(1-F195)*(1-G195)</f>
        <v>0.999395152097711</v>
      </c>
      <c r="BZ195" s="0" t="n">
        <f aca="false">IF(ABS(BX195-BY195)&lt;0.0000001,1,0)</f>
        <v>1</v>
      </c>
    </row>
    <row r="196" customFormat="false" ht="14.25" hidden="false" customHeight="false" outlineLevel="0" collapsed="false">
      <c r="A196" s="4" t="n">
        <v>19.3</v>
      </c>
      <c r="F196" s="4" t="n">
        <f aca="false">IF(AND((A195&gt;=$D$4),(A195&lt;=$D$5)),1,IF(AND((A195&gt;$D$3),(A195&lt;$D$4)),((A195-$D$3)/($D$4-$D$3)),IF(AND((A195&gt;$D$5),(A195&lt;$D$6)),((A195-$D$6)/($D$5-$D$6)),0)))</f>
        <v>0</v>
      </c>
      <c r="G196" s="4" t="n">
        <f aca="false">1/(1+ABS((A195-$D$22)/$D$20)^(2*$D$21))</f>
        <v>0.000559030759469682</v>
      </c>
      <c r="H196" s="4" t="n">
        <f aca="false">1/(1+EXP(-$D$35*(A195-$D$36)))</f>
        <v>1</v>
      </c>
      <c r="J196" s="12" t="n">
        <f aca="false">MIN(F196,MAX(G196,H196))</f>
        <v>0</v>
      </c>
      <c r="K196" s="12" t="n">
        <f aca="false">MAX(MIN(F196,G196),MIN(F196,H196))</f>
        <v>0</v>
      </c>
      <c r="L196" s="12" t="n">
        <f aca="false">IF(ABS(J196-K196)&lt;0.0000001,1,0)</f>
        <v>1</v>
      </c>
      <c r="M196" s="4" t="n">
        <f aca="false">MAX(F196,MIN(G196,H196))</f>
        <v>0.000559030759469682</v>
      </c>
      <c r="N196" s="4" t="n">
        <f aca="false">MIN(MAX(F196,G196),MAX(F196,H196))</f>
        <v>0.000559030759469682</v>
      </c>
      <c r="O196" s="4" t="n">
        <f aca="false">IF(ABS(M196-N196)&lt;0.0000001,1,0)</f>
        <v>1</v>
      </c>
      <c r="AA196" s="12" t="n">
        <f aca="false">F196+(G196*H196)-F196*(G196*H196)</f>
        <v>0.000559030759469682</v>
      </c>
      <c r="AB196" s="12" t="n">
        <f aca="false">(F196+G196-F196*G196)*(F196+H196-F196*H196)</f>
        <v>0.000559030759469682</v>
      </c>
      <c r="AC196" s="12" t="n">
        <f aca="false">IF(ABS(AA196-AB196)&lt;0.0000001,1,0)</f>
        <v>1</v>
      </c>
      <c r="AD196" s="12" t="n">
        <f aca="false">F196*(G196+H196-G196*H196)</f>
        <v>0</v>
      </c>
      <c r="AE196" s="12" t="n">
        <f aca="false">(F196*G196) + (F196*H196) - (F196*G196)*(F196*H196)</f>
        <v>0</v>
      </c>
      <c r="AF196" s="12" t="n">
        <f aca="false">IF(ABS(AD196-AE196)&lt;0.0000001,1,0)</f>
        <v>1</v>
      </c>
      <c r="AR196" s="0" t="n">
        <f aca="false">F196+(MAX(G196,H196))-F196*(MAX(G196,H196))</f>
        <v>1</v>
      </c>
      <c r="AS196" s="0" t="n">
        <f aca="false">MAX((F196+G196-F196*G196),(F196+H196-F196*H196))</f>
        <v>1</v>
      </c>
      <c r="AT196" s="0" t="n">
        <f aca="false">IF(ABS(AR196-AS196)&lt;0.0000001,1,0)</f>
        <v>1</v>
      </c>
      <c r="AU196" s="0" t="n">
        <f aca="false">F196+(MIN(G196,H196))-F196*(MIN(G196,H196))</f>
        <v>0.000559030759469682</v>
      </c>
      <c r="AV196" s="0" t="n">
        <f aca="false">MIN((F196+G196-F196*G196),(F196+H196-F196*H196))</f>
        <v>0.000559030759469682</v>
      </c>
      <c r="AW196" s="0" t="n">
        <f aca="false">IF(ABS(AU196-AV196)&lt;0.0000001,1,0)</f>
        <v>1</v>
      </c>
      <c r="AX196" s="0" t="n">
        <f aca="false">F196*(MAX(G196,H196))</f>
        <v>0</v>
      </c>
      <c r="AY196" s="0" t="n">
        <f aca="false">MAX(F196*G196,F196*H196)</f>
        <v>0</v>
      </c>
      <c r="AZ196" s="0" t="n">
        <f aca="false">IF(ABS(AX196-AY196)&lt;0.0000001,1,0)</f>
        <v>1</v>
      </c>
      <c r="BA196" s="0" t="n">
        <f aca="false">F196*(MIN(G196,H196))</f>
        <v>0</v>
      </c>
      <c r="BB196" s="0" t="n">
        <f aca="false">MIN(F196*G196,F196*H196)</f>
        <v>0</v>
      </c>
      <c r="BC196" s="0" t="n">
        <f aca="false">IF(ABS(BA196-BB196)&lt;0.0000001,1,0)</f>
        <v>1</v>
      </c>
      <c r="BO196" s="0" t="n">
        <f aca="false">1-MAX(F196,G196)</f>
        <v>0.99944096924053</v>
      </c>
      <c r="BP196" s="0" t="n">
        <f aca="false">MIN(1-F196,1-G196)</f>
        <v>0.99944096924053</v>
      </c>
      <c r="BQ196" s="0" t="n">
        <f aca="false">IF(ABS(BO196-BP196)&lt;0.0000001,1,0)</f>
        <v>1</v>
      </c>
      <c r="BR196" s="0" t="n">
        <f aca="false">1-MIN(F196,G196)</f>
        <v>1</v>
      </c>
      <c r="BS196" s="0" t="n">
        <f aca="false">MAX(1-F196,1-G196)</f>
        <v>1</v>
      </c>
      <c r="BT196" s="0" t="n">
        <f aca="false">IF(ABS(BR196-BS196)&lt;0.0000001,1,0)</f>
        <v>1</v>
      </c>
      <c r="BU196" s="0" t="n">
        <f aca="false">1-F196*G196</f>
        <v>1</v>
      </c>
      <c r="BV196" s="0" t="n">
        <f aca="false">(1-F196)+(1-G196)-(1-F196)*(1-G196)</f>
        <v>1</v>
      </c>
      <c r="BW196" s="0" t="n">
        <f aca="false">IF(ABS(BU196-BV196)&lt;0.0000001,1,0)</f>
        <v>1</v>
      </c>
      <c r="BX196" s="0" t="n">
        <f aca="false">1-(F196+G196-F196*G196)</f>
        <v>0.99944096924053</v>
      </c>
      <c r="BY196" s="0" t="n">
        <f aca="false">(1-F196)*(1-G196)</f>
        <v>0.99944096924053</v>
      </c>
      <c r="BZ196" s="0" t="n">
        <f aca="false">IF(ABS(BX196-BY196)&lt;0.0000001,1,0)</f>
        <v>1</v>
      </c>
    </row>
    <row r="197" customFormat="false" ht="14.25" hidden="false" customHeight="false" outlineLevel="0" collapsed="false">
      <c r="A197" s="4" t="n">
        <v>19.4</v>
      </c>
      <c r="F197" s="4" t="n">
        <f aca="false">IF(AND((A196&gt;=$D$4),(A196&lt;=$D$5)),1,IF(AND((A196&gt;$D$3),(A196&lt;$D$4)),((A196-$D$3)/($D$4-$D$3)),IF(AND((A196&gt;$D$5),(A196&lt;$D$6)),((A196-$D$6)/($D$5-$D$6)),0)))</f>
        <v>0</v>
      </c>
      <c r="G197" s="4" t="n">
        <f aca="false">1/(1+ABS((A196-$D$22)/$D$20)^(2*$D$21))</f>
        <v>0.000517079726033029</v>
      </c>
      <c r="H197" s="4" t="n">
        <f aca="false">1/(1+EXP(-$D$35*(A196-$D$36)))</f>
        <v>1</v>
      </c>
      <c r="J197" s="12" t="n">
        <f aca="false">MIN(F197,MAX(G197,H197))</f>
        <v>0</v>
      </c>
      <c r="K197" s="12" t="n">
        <f aca="false">MAX(MIN(F197,G197),MIN(F197,H197))</f>
        <v>0</v>
      </c>
      <c r="L197" s="12" t="n">
        <f aca="false">IF(ABS(J197-K197)&lt;0.0000001,1,0)</f>
        <v>1</v>
      </c>
      <c r="M197" s="4" t="n">
        <f aca="false">MAX(F197,MIN(G197,H197))</f>
        <v>0.000517079726033029</v>
      </c>
      <c r="N197" s="4" t="n">
        <f aca="false">MIN(MAX(F197,G197),MAX(F197,H197))</f>
        <v>0.000517079726033029</v>
      </c>
      <c r="O197" s="4" t="n">
        <f aca="false">IF(ABS(M197-N197)&lt;0.0000001,1,0)</f>
        <v>1</v>
      </c>
      <c r="AA197" s="12" t="n">
        <f aca="false">F197+(G197*H197)-F197*(G197*H197)</f>
        <v>0.000517079726033029</v>
      </c>
      <c r="AB197" s="12" t="n">
        <f aca="false">(F197+G197-F197*G197)*(F197+H197-F197*H197)</f>
        <v>0.000517079726033029</v>
      </c>
      <c r="AC197" s="12" t="n">
        <f aca="false">IF(ABS(AA197-AB197)&lt;0.0000001,1,0)</f>
        <v>1</v>
      </c>
      <c r="AD197" s="12" t="n">
        <f aca="false">F197*(G197+H197-G197*H197)</f>
        <v>0</v>
      </c>
      <c r="AE197" s="12" t="n">
        <f aca="false">(F197*G197) + (F197*H197) - (F197*G197)*(F197*H197)</f>
        <v>0</v>
      </c>
      <c r="AF197" s="12" t="n">
        <f aca="false">IF(ABS(AD197-AE197)&lt;0.0000001,1,0)</f>
        <v>1</v>
      </c>
      <c r="AR197" s="0" t="n">
        <f aca="false">F197+(MAX(G197,H197))-F197*(MAX(G197,H197))</f>
        <v>1</v>
      </c>
      <c r="AS197" s="0" t="n">
        <f aca="false">MAX((F197+G197-F197*G197),(F197+H197-F197*H197))</f>
        <v>1</v>
      </c>
      <c r="AT197" s="0" t="n">
        <f aca="false">IF(ABS(AR197-AS197)&lt;0.0000001,1,0)</f>
        <v>1</v>
      </c>
      <c r="AU197" s="0" t="n">
        <f aca="false">F197+(MIN(G197,H197))-F197*(MIN(G197,H197))</f>
        <v>0.000517079726033029</v>
      </c>
      <c r="AV197" s="0" t="n">
        <f aca="false">MIN((F197+G197-F197*G197),(F197+H197-F197*H197))</f>
        <v>0.000517079726033029</v>
      </c>
      <c r="AW197" s="0" t="n">
        <f aca="false">IF(ABS(AU197-AV197)&lt;0.0000001,1,0)</f>
        <v>1</v>
      </c>
      <c r="AX197" s="0" t="n">
        <f aca="false">F197*(MAX(G197,H197))</f>
        <v>0</v>
      </c>
      <c r="AY197" s="0" t="n">
        <f aca="false">MAX(F197*G197,F197*H197)</f>
        <v>0</v>
      </c>
      <c r="AZ197" s="0" t="n">
        <f aca="false">IF(ABS(AX197-AY197)&lt;0.0000001,1,0)</f>
        <v>1</v>
      </c>
      <c r="BA197" s="0" t="n">
        <f aca="false">F197*(MIN(G197,H197))</f>
        <v>0</v>
      </c>
      <c r="BB197" s="0" t="n">
        <f aca="false">MIN(F197*G197,F197*H197)</f>
        <v>0</v>
      </c>
      <c r="BC197" s="0" t="n">
        <f aca="false">IF(ABS(BA197-BB197)&lt;0.0000001,1,0)</f>
        <v>1</v>
      </c>
      <c r="BO197" s="0" t="n">
        <f aca="false">1-MAX(F197,G197)</f>
        <v>0.999482920273967</v>
      </c>
      <c r="BP197" s="0" t="n">
        <f aca="false">MIN(1-F197,1-G197)</f>
        <v>0.999482920273967</v>
      </c>
      <c r="BQ197" s="0" t="n">
        <f aca="false">IF(ABS(BO197-BP197)&lt;0.0000001,1,0)</f>
        <v>1</v>
      </c>
      <c r="BR197" s="0" t="n">
        <f aca="false">1-MIN(F197,G197)</f>
        <v>1</v>
      </c>
      <c r="BS197" s="0" t="n">
        <f aca="false">MAX(1-F197,1-G197)</f>
        <v>1</v>
      </c>
      <c r="BT197" s="0" t="n">
        <f aca="false">IF(ABS(BR197-BS197)&lt;0.0000001,1,0)</f>
        <v>1</v>
      </c>
      <c r="BU197" s="0" t="n">
        <f aca="false">1-F197*G197</f>
        <v>1</v>
      </c>
      <c r="BV197" s="0" t="n">
        <f aca="false">(1-F197)+(1-G197)-(1-F197)*(1-G197)</f>
        <v>1</v>
      </c>
      <c r="BW197" s="0" t="n">
        <f aca="false">IF(ABS(BU197-BV197)&lt;0.0000001,1,0)</f>
        <v>1</v>
      </c>
      <c r="BX197" s="0" t="n">
        <f aca="false">1-(F197+G197-F197*G197)</f>
        <v>0.999482920273967</v>
      </c>
      <c r="BY197" s="0" t="n">
        <f aca="false">(1-F197)*(1-G197)</f>
        <v>0.999482920273967</v>
      </c>
      <c r="BZ197" s="0" t="n">
        <f aca="false">IF(ABS(BX197-BY197)&lt;0.0000001,1,0)</f>
        <v>1</v>
      </c>
    </row>
    <row r="198" customFormat="false" ht="14.25" hidden="false" customHeight="false" outlineLevel="0" collapsed="false">
      <c r="A198" s="4" t="n">
        <v>19.5</v>
      </c>
      <c r="F198" s="4" t="n">
        <f aca="false">IF(AND((A197&gt;=$D$4),(A197&lt;=$D$5)),1,IF(AND((A197&gt;$D$3),(A197&lt;$D$4)),((A197-$D$3)/($D$4-$D$3)),IF(AND((A197&gt;$D$5),(A197&lt;$D$6)),((A197-$D$6)/($D$5-$D$6)),0)))</f>
        <v>0</v>
      </c>
      <c r="G198" s="4" t="n">
        <f aca="false">1/(1+ABS((A197-$D$22)/$D$20)^(2*$D$21))</f>
        <v>0.000478635930691611</v>
      </c>
      <c r="H198" s="4" t="n">
        <f aca="false">1/(1+EXP(-$D$35*(A197-$D$36)))</f>
        <v>1</v>
      </c>
      <c r="J198" s="12" t="n">
        <f aca="false">MIN(F198,MAX(G198,H198))</f>
        <v>0</v>
      </c>
      <c r="K198" s="12" t="n">
        <f aca="false">MAX(MIN(F198,G198),MIN(F198,H198))</f>
        <v>0</v>
      </c>
      <c r="L198" s="12" t="n">
        <f aca="false">IF(ABS(J198-K198)&lt;0.0000001,1,0)</f>
        <v>1</v>
      </c>
      <c r="M198" s="4" t="n">
        <f aca="false">MAX(F198,MIN(G198,H198))</f>
        <v>0.000478635930691611</v>
      </c>
      <c r="N198" s="4" t="n">
        <f aca="false">MIN(MAX(F198,G198),MAX(F198,H198))</f>
        <v>0.000478635930691611</v>
      </c>
      <c r="O198" s="4" t="n">
        <f aca="false">IF(ABS(M198-N198)&lt;0.0000001,1,0)</f>
        <v>1</v>
      </c>
      <c r="AA198" s="12" t="n">
        <f aca="false">F198+(G198*H198)-F198*(G198*H198)</f>
        <v>0.000478635930691611</v>
      </c>
      <c r="AB198" s="12" t="n">
        <f aca="false">(F198+G198-F198*G198)*(F198+H198-F198*H198)</f>
        <v>0.000478635930691611</v>
      </c>
      <c r="AC198" s="12" t="n">
        <f aca="false">IF(ABS(AA198-AB198)&lt;0.0000001,1,0)</f>
        <v>1</v>
      </c>
      <c r="AD198" s="12" t="n">
        <f aca="false">F198*(G198+H198-G198*H198)</f>
        <v>0</v>
      </c>
      <c r="AE198" s="12" t="n">
        <f aca="false">(F198*G198) + (F198*H198) - (F198*G198)*(F198*H198)</f>
        <v>0</v>
      </c>
      <c r="AF198" s="12" t="n">
        <f aca="false">IF(ABS(AD198-AE198)&lt;0.0000001,1,0)</f>
        <v>1</v>
      </c>
      <c r="AR198" s="0" t="n">
        <f aca="false">F198+(MAX(G198,H198))-F198*(MAX(G198,H198))</f>
        <v>1</v>
      </c>
      <c r="AS198" s="0" t="n">
        <f aca="false">MAX((F198+G198-F198*G198),(F198+H198-F198*H198))</f>
        <v>1</v>
      </c>
      <c r="AT198" s="0" t="n">
        <f aca="false">IF(ABS(AR198-AS198)&lt;0.0000001,1,0)</f>
        <v>1</v>
      </c>
      <c r="AU198" s="0" t="n">
        <f aca="false">F198+(MIN(G198,H198))-F198*(MIN(G198,H198))</f>
        <v>0.000478635930691611</v>
      </c>
      <c r="AV198" s="0" t="n">
        <f aca="false">MIN((F198+G198-F198*G198),(F198+H198-F198*H198))</f>
        <v>0.000478635930691611</v>
      </c>
      <c r="AW198" s="0" t="n">
        <f aca="false">IF(ABS(AU198-AV198)&lt;0.0000001,1,0)</f>
        <v>1</v>
      </c>
      <c r="AX198" s="0" t="n">
        <f aca="false">F198*(MAX(G198,H198))</f>
        <v>0</v>
      </c>
      <c r="AY198" s="0" t="n">
        <f aca="false">MAX(F198*G198,F198*H198)</f>
        <v>0</v>
      </c>
      <c r="AZ198" s="0" t="n">
        <f aca="false">IF(ABS(AX198-AY198)&lt;0.0000001,1,0)</f>
        <v>1</v>
      </c>
      <c r="BA198" s="0" t="n">
        <f aca="false">F198*(MIN(G198,H198))</f>
        <v>0</v>
      </c>
      <c r="BB198" s="0" t="n">
        <f aca="false">MIN(F198*G198,F198*H198)</f>
        <v>0</v>
      </c>
      <c r="BC198" s="0" t="n">
        <f aca="false">IF(ABS(BA198-BB198)&lt;0.0000001,1,0)</f>
        <v>1</v>
      </c>
      <c r="BO198" s="0" t="n">
        <f aca="false">1-MAX(F198,G198)</f>
        <v>0.999521364069308</v>
      </c>
      <c r="BP198" s="0" t="n">
        <f aca="false">MIN(1-F198,1-G198)</f>
        <v>0.999521364069308</v>
      </c>
      <c r="BQ198" s="0" t="n">
        <f aca="false">IF(ABS(BO198-BP198)&lt;0.0000001,1,0)</f>
        <v>1</v>
      </c>
      <c r="BR198" s="0" t="n">
        <f aca="false">1-MIN(F198,G198)</f>
        <v>1</v>
      </c>
      <c r="BS198" s="0" t="n">
        <f aca="false">MAX(1-F198,1-G198)</f>
        <v>1</v>
      </c>
      <c r="BT198" s="0" t="n">
        <f aca="false">IF(ABS(BR198-BS198)&lt;0.0000001,1,0)</f>
        <v>1</v>
      </c>
      <c r="BU198" s="0" t="n">
        <f aca="false">1-F198*G198</f>
        <v>1</v>
      </c>
      <c r="BV198" s="0" t="n">
        <f aca="false">(1-F198)+(1-G198)-(1-F198)*(1-G198)</f>
        <v>1</v>
      </c>
      <c r="BW198" s="0" t="n">
        <f aca="false">IF(ABS(BU198-BV198)&lt;0.0000001,1,0)</f>
        <v>1</v>
      </c>
      <c r="BX198" s="0" t="n">
        <f aca="false">1-(F198+G198-F198*G198)</f>
        <v>0.999521364069308</v>
      </c>
      <c r="BY198" s="0" t="n">
        <f aca="false">(1-F198)*(1-G198)</f>
        <v>0.999521364069308</v>
      </c>
      <c r="BZ198" s="0" t="n">
        <f aca="false">IF(ABS(BX198-BY198)&lt;0.0000001,1,0)</f>
        <v>1</v>
      </c>
    </row>
    <row r="199" customFormat="false" ht="14.25" hidden="false" customHeight="false" outlineLevel="0" collapsed="false">
      <c r="A199" s="4" t="n">
        <v>19.6</v>
      </c>
      <c r="F199" s="4" t="n">
        <f aca="false">IF(AND((A198&gt;=$D$4),(A198&lt;=$D$5)),1,IF(AND((A198&gt;$D$3),(A198&lt;$D$4)),((A198-$D$3)/($D$4-$D$3)),IF(AND((A198&gt;$D$5),(A198&lt;$D$6)),((A198-$D$6)/($D$5-$D$6)),0)))</f>
        <v>0</v>
      </c>
      <c r="G199" s="4" t="n">
        <f aca="false">1/(1+ABS((A198-$D$22)/$D$20)^(2*$D$21))</f>
        <v>0.000443376774136295</v>
      </c>
      <c r="H199" s="4" t="n">
        <f aca="false">1/(1+EXP(-$D$35*(A198-$D$36)))</f>
        <v>1</v>
      </c>
      <c r="J199" s="12" t="n">
        <f aca="false">MIN(F199,MAX(G199,H199))</f>
        <v>0</v>
      </c>
      <c r="K199" s="12" t="n">
        <f aca="false">MAX(MIN(F199,G199),MIN(F199,H199))</f>
        <v>0</v>
      </c>
      <c r="L199" s="12" t="n">
        <f aca="false">IF(ABS(J199-K199)&lt;0.0000001,1,0)</f>
        <v>1</v>
      </c>
      <c r="M199" s="4" t="n">
        <f aca="false">MAX(F199,MIN(G199,H199))</f>
        <v>0.000443376774136295</v>
      </c>
      <c r="N199" s="4" t="n">
        <f aca="false">MIN(MAX(F199,G199),MAX(F199,H199))</f>
        <v>0.000443376774136295</v>
      </c>
      <c r="O199" s="4" t="n">
        <f aca="false">IF(ABS(M199-N199)&lt;0.0000001,1,0)</f>
        <v>1</v>
      </c>
      <c r="AA199" s="12" t="n">
        <f aca="false">F199+(G199*H199)-F199*(G199*H199)</f>
        <v>0.000443376774136295</v>
      </c>
      <c r="AB199" s="12" t="n">
        <f aca="false">(F199+G199-F199*G199)*(F199+H199-F199*H199)</f>
        <v>0.000443376774136295</v>
      </c>
      <c r="AC199" s="12" t="n">
        <f aca="false">IF(ABS(AA199-AB199)&lt;0.0000001,1,0)</f>
        <v>1</v>
      </c>
      <c r="AD199" s="12" t="n">
        <f aca="false">F199*(G199+H199-G199*H199)</f>
        <v>0</v>
      </c>
      <c r="AE199" s="12" t="n">
        <f aca="false">(F199*G199) + (F199*H199) - (F199*G199)*(F199*H199)</f>
        <v>0</v>
      </c>
      <c r="AF199" s="12" t="n">
        <f aca="false">IF(ABS(AD199-AE199)&lt;0.0000001,1,0)</f>
        <v>1</v>
      </c>
      <c r="AR199" s="0" t="n">
        <f aca="false">F199+(MAX(G199,H199))-F199*(MAX(G199,H199))</f>
        <v>1</v>
      </c>
      <c r="AS199" s="0" t="n">
        <f aca="false">MAX((F199+G199-F199*G199),(F199+H199-F199*H199))</f>
        <v>1</v>
      </c>
      <c r="AT199" s="0" t="n">
        <f aca="false">IF(ABS(AR199-AS199)&lt;0.0000001,1,0)</f>
        <v>1</v>
      </c>
      <c r="AU199" s="0" t="n">
        <f aca="false">F199+(MIN(G199,H199))-F199*(MIN(G199,H199))</f>
        <v>0.000443376774136295</v>
      </c>
      <c r="AV199" s="0" t="n">
        <f aca="false">MIN((F199+G199-F199*G199),(F199+H199-F199*H199))</f>
        <v>0.000443376774136295</v>
      </c>
      <c r="AW199" s="0" t="n">
        <f aca="false">IF(ABS(AU199-AV199)&lt;0.0000001,1,0)</f>
        <v>1</v>
      </c>
      <c r="AX199" s="0" t="n">
        <f aca="false">F199*(MAX(G199,H199))</f>
        <v>0</v>
      </c>
      <c r="AY199" s="0" t="n">
        <f aca="false">MAX(F199*G199,F199*H199)</f>
        <v>0</v>
      </c>
      <c r="AZ199" s="0" t="n">
        <f aca="false">IF(ABS(AX199-AY199)&lt;0.0000001,1,0)</f>
        <v>1</v>
      </c>
      <c r="BA199" s="0" t="n">
        <f aca="false">F199*(MIN(G199,H199))</f>
        <v>0</v>
      </c>
      <c r="BB199" s="0" t="n">
        <f aca="false">MIN(F199*G199,F199*H199)</f>
        <v>0</v>
      </c>
      <c r="BC199" s="0" t="n">
        <f aca="false">IF(ABS(BA199-BB199)&lt;0.0000001,1,0)</f>
        <v>1</v>
      </c>
      <c r="BO199" s="0" t="n">
        <f aca="false">1-MAX(F199,G199)</f>
        <v>0.999556623225864</v>
      </c>
      <c r="BP199" s="0" t="n">
        <f aca="false">MIN(1-F199,1-G199)</f>
        <v>0.999556623225864</v>
      </c>
      <c r="BQ199" s="0" t="n">
        <f aca="false">IF(ABS(BO199-BP199)&lt;0.0000001,1,0)</f>
        <v>1</v>
      </c>
      <c r="BR199" s="0" t="n">
        <f aca="false">1-MIN(F199,G199)</f>
        <v>1</v>
      </c>
      <c r="BS199" s="0" t="n">
        <f aca="false">MAX(1-F199,1-G199)</f>
        <v>1</v>
      </c>
      <c r="BT199" s="0" t="n">
        <f aca="false">IF(ABS(BR199-BS199)&lt;0.0000001,1,0)</f>
        <v>1</v>
      </c>
      <c r="BU199" s="0" t="n">
        <f aca="false">1-F199*G199</f>
        <v>1</v>
      </c>
      <c r="BV199" s="0" t="n">
        <f aca="false">(1-F199)+(1-G199)-(1-F199)*(1-G199)</f>
        <v>1</v>
      </c>
      <c r="BW199" s="0" t="n">
        <f aca="false">IF(ABS(BU199-BV199)&lt;0.0000001,1,0)</f>
        <v>1</v>
      </c>
      <c r="BX199" s="0" t="n">
        <f aca="false">1-(F199+G199-F199*G199)</f>
        <v>0.999556623225864</v>
      </c>
      <c r="BY199" s="0" t="n">
        <f aca="false">(1-F199)*(1-G199)</f>
        <v>0.999556623225864</v>
      </c>
      <c r="BZ199" s="0" t="n">
        <f aca="false">IF(ABS(BX199-BY199)&lt;0.0000001,1,0)</f>
        <v>1</v>
      </c>
    </row>
    <row r="200" customFormat="false" ht="14.25" hidden="false" customHeight="false" outlineLevel="0" collapsed="false">
      <c r="A200" s="4" t="n">
        <v>19.7</v>
      </c>
      <c r="F200" s="4" t="n">
        <f aca="false">IF(AND((A199&gt;=$D$4),(A199&lt;=$D$5)),1,IF(AND((A199&gt;$D$3),(A199&lt;$D$4)),((A199-$D$3)/($D$4-$D$3)),IF(AND((A199&gt;$D$5),(A199&lt;$D$6)),((A199-$D$6)/($D$5-$D$6)),0)))</f>
        <v>0</v>
      </c>
      <c r="G200" s="4" t="n">
        <f aca="false">1/(1+ABS((A199-$D$22)/$D$20)^(2*$D$21))</f>
        <v>0.000411011971380814</v>
      </c>
      <c r="H200" s="4" t="n">
        <f aca="false">1/(1+EXP(-$D$35*(A199-$D$36)))</f>
        <v>1</v>
      </c>
      <c r="J200" s="12" t="n">
        <f aca="false">MIN(F200,MAX(G200,H200))</f>
        <v>0</v>
      </c>
      <c r="K200" s="12" t="n">
        <f aca="false">MAX(MIN(F200,G200),MIN(F200,H200))</f>
        <v>0</v>
      </c>
      <c r="L200" s="12" t="n">
        <f aca="false">IF(ABS(J200-K200)&lt;0.0000001,1,0)</f>
        <v>1</v>
      </c>
      <c r="M200" s="4" t="n">
        <f aca="false">MAX(F200,MIN(G200,H200))</f>
        <v>0.000411011971380814</v>
      </c>
      <c r="N200" s="4" t="n">
        <f aca="false">MIN(MAX(F200,G200),MAX(F200,H200))</f>
        <v>0.000411011971380814</v>
      </c>
      <c r="O200" s="4" t="n">
        <f aca="false">IF(ABS(M200-N200)&lt;0.0000001,1,0)</f>
        <v>1</v>
      </c>
      <c r="AA200" s="12" t="n">
        <f aca="false">F200+(G200*H200)-F200*(G200*H200)</f>
        <v>0.000411011971380814</v>
      </c>
      <c r="AB200" s="12" t="n">
        <f aca="false">(F200+G200-F200*G200)*(F200+H200-F200*H200)</f>
        <v>0.000411011971380814</v>
      </c>
      <c r="AC200" s="12" t="n">
        <f aca="false">IF(ABS(AA200-AB200)&lt;0.0000001,1,0)</f>
        <v>1</v>
      </c>
      <c r="AD200" s="12" t="n">
        <f aca="false">F200*(G200+H200-G200*H200)</f>
        <v>0</v>
      </c>
      <c r="AE200" s="12" t="n">
        <f aca="false">(F200*G200) + (F200*H200) - (F200*G200)*(F200*H200)</f>
        <v>0</v>
      </c>
      <c r="AF200" s="12" t="n">
        <f aca="false">IF(ABS(AD200-AE200)&lt;0.0000001,1,0)</f>
        <v>1</v>
      </c>
      <c r="AR200" s="0" t="n">
        <f aca="false">F200+(MAX(G200,H200))-F200*(MAX(G200,H200))</f>
        <v>1</v>
      </c>
      <c r="AS200" s="0" t="n">
        <f aca="false">MAX((F200+G200-F200*G200),(F200+H200-F200*H200))</f>
        <v>1</v>
      </c>
      <c r="AT200" s="0" t="n">
        <f aca="false">IF(ABS(AR200-AS200)&lt;0.0000001,1,0)</f>
        <v>1</v>
      </c>
      <c r="AU200" s="0" t="n">
        <f aca="false">F200+(MIN(G200,H200))-F200*(MIN(G200,H200))</f>
        <v>0.000411011971380814</v>
      </c>
      <c r="AV200" s="0" t="n">
        <f aca="false">MIN((F200+G200-F200*G200),(F200+H200-F200*H200))</f>
        <v>0.000411011971380814</v>
      </c>
      <c r="AW200" s="0" t="n">
        <f aca="false">IF(ABS(AU200-AV200)&lt;0.0000001,1,0)</f>
        <v>1</v>
      </c>
      <c r="AX200" s="0" t="n">
        <f aca="false">F200*(MAX(G200,H200))</f>
        <v>0</v>
      </c>
      <c r="AY200" s="0" t="n">
        <f aca="false">MAX(F200*G200,F200*H200)</f>
        <v>0</v>
      </c>
      <c r="AZ200" s="0" t="n">
        <f aca="false">IF(ABS(AX200-AY200)&lt;0.0000001,1,0)</f>
        <v>1</v>
      </c>
      <c r="BA200" s="0" t="n">
        <f aca="false">F200*(MIN(G200,H200))</f>
        <v>0</v>
      </c>
      <c r="BB200" s="0" t="n">
        <f aca="false">MIN(F200*G200,F200*H200)</f>
        <v>0</v>
      </c>
      <c r="BC200" s="0" t="n">
        <f aca="false">IF(ABS(BA200-BB200)&lt;0.0000001,1,0)</f>
        <v>1</v>
      </c>
      <c r="BO200" s="0" t="n">
        <f aca="false">1-MAX(F200,G200)</f>
        <v>0.999588988028619</v>
      </c>
      <c r="BP200" s="0" t="n">
        <f aca="false">MIN(1-F200,1-G200)</f>
        <v>0.999588988028619</v>
      </c>
      <c r="BQ200" s="0" t="n">
        <f aca="false">IF(ABS(BO200-BP200)&lt;0.0000001,1,0)</f>
        <v>1</v>
      </c>
      <c r="BR200" s="0" t="n">
        <f aca="false">1-MIN(F200,G200)</f>
        <v>1</v>
      </c>
      <c r="BS200" s="0" t="n">
        <f aca="false">MAX(1-F200,1-G200)</f>
        <v>1</v>
      </c>
      <c r="BT200" s="0" t="n">
        <f aca="false">IF(ABS(BR200-BS200)&lt;0.0000001,1,0)</f>
        <v>1</v>
      </c>
      <c r="BU200" s="0" t="n">
        <f aca="false">1-F200*G200</f>
        <v>1</v>
      </c>
      <c r="BV200" s="0" t="n">
        <f aca="false">(1-F200)+(1-G200)-(1-F200)*(1-G200)</f>
        <v>1</v>
      </c>
      <c r="BW200" s="0" t="n">
        <f aca="false">IF(ABS(BU200-BV200)&lt;0.0000001,1,0)</f>
        <v>1</v>
      </c>
      <c r="BX200" s="0" t="n">
        <f aca="false">1-(F200+G200-F200*G200)</f>
        <v>0.999588988028619</v>
      </c>
      <c r="BY200" s="0" t="n">
        <f aca="false">(1-F200)*(1-G200)</f>
        <v>0.999588988028619</v>
      </c>
      <c r="BZ200" s="0" t="n">
        <f aca="false">IF(ABS(BX200-BY200)&lt;0.0000001,1,0)</f>
        <v>1</v>
      </c>
    </row>
    <row r="201" customFormat="false" ht="14.25" hidden="false" customHeight="false" outlineLevel="0" collapsed="false">
      <c r="A201" s="4" t="n">
        <v>19.8</v>
      </c>
      <c r="F201" s="4" t="n">
        <f aca="false">IF(AND((A200&gt;=$D$4),(A200&lt;=$D$5)),1,IF(AND((A200&gt;$D$3),(A200&lt;$D$4)),((A200-$D$3)/($D$4-$D$3)),IF(AND((A200&gt;$D$5),(A200&lt;$D$6)),((A200-$D$6)/($D$5-$D$6)),0)))</f>
        <v>0</v>
      </c>
      <c r="G201" s="4" t="n">
        <f aca="false">1/(1+ABS((A200-$D$22)/$D$20)^(2*$D$21))</f>
        <v>0.00038128005683647</v>
      </c>
      <c r="H201" s="4" t="n">
        <f aca="false">1/(1+EXP(-$D$35*(A200-$D$36)))</f>
        <v>1</v>
      </c>
      <c r="J201" s="12" t="n">
        <f aca="false">MIN(F201,MAX(G201,H201))</f>
        <v>0</v>
      </c>
      <c r="K201" s="12" t="n">
        <f aca="false">MAX(MIN(F201,G201),MIN(F201,H201))</f>
        <v>0</v>
      </c>
      <c r="L201" s="12" t="n">
        <f aca="false">IF(ABS(J201-K201)&lt;0.0000001,1,0)</f>
        <v>1</v>
      </c>
      <c r="M201" s="4" t="n">
        <f aca="false">MAX(F201,MIN(G201,H201))</f>
        <v>0.00038128005683647</v>
      </c>
      <c r="N201" s="4" t="n">
        <f aca="false">MIN(MAX(F201,G201),MAX(F201,H201))</f>
        <v>0.00038128005683647</v>
      </c>
      <c r="O201" s="4" t="n">
        <f aca="false">IF(ABS(M201-N201)&lt;0.0000001,1,0)</f>
        <v>1</v>
      </c>
      <c r="AA201" s="12" t="n">
        <f aca="false">F201+(G201*H201)-F201*(G201*H201)</f>
        <v>0.00038128005683647</v>
      </c>
      <c r="AB201" s="12" t="n">
        <f aca="false">(F201+G201-F201*G201)*(F201+H201-F201*H201)</f>
        <v>0.00038128005683647</v>
      </c>
      <c r="AC201" s="12" t="n">
        <f aca="false">IF(ABS(AA201-AB201)&lt;0.0000001,1,0)</f>
        <v>1</v>
      </c>
      <c r="AD201" s="12" t="n">
        <f aca="false">F201*(G201+H201-G201*H201)</f>
        <v>0</v>
      </c>
      <c r="AE201" s="12" t="n">
        <f aca="false">(F201*G201) + (F201*H201) - (F201*G201)*(F201*H201)</f>
        <v>0</v>
      </c>
      <c r="AF201" s="12" t="n">
        <f aca="false">IF(ABS(AD201-AE201)&lt;0.0000001,1,0)</f>
        <v>1</v>
      </c>
      <c r="AR201" s="0" t="n">
        <f aca="false">F201+(MAX(G201,H201))-F201*(MAX(G201,H201))</f>
        <v>1</v>
      </c>
      <c r="AS201" s="0" t="n">
        <f aca="false">MAX((F201+G201-F201*G201),(F201+H201-F201*H201))</f>
        <v>1</v>
      </c>
      <c r="AT201" s="0" t="n">
        <f aca="false">IF(ABS(AR201-AS201)&lt;0.0000001,1,0)</f>
        <v>1</v>
      </c>
      <c r="AU201" s="0" t="n">
        <f aca="false">F201+(MIN(G201,H201))-F201*(MIN(G201,H201))</f>
        <v>0.00038128005683647</v>
      </c>
      <c r="AV201" s="0" t="n">
        <f aca="false">MIN((F201+G201-F201*G201),(F201+H201-F201*H201))</f>
        <v>0.00038128005683647</v>
      </c>
      <c r="AW201" s="0" t="n">
        <f aca="false">IF(ABS(AU201-AV201)&lt;0.0000001,1,0)</f>
        <v>1</v>
      </c>
      <c r="AX201" s="0" t="n">
        <f aca="false">F201*(MAX(G201,H201))</f>
        <v>0</v>
      </c>
      <c r="AY201" s="0" t="n">
        <f aca="false">MAX(F201*G201,F201*H201)</f>
        <v>0</v>
      </c>
      <c r="AZ201" s="0" t="n">
        <f aca="false">IF(ABS(AX201-AY201)&lt;0.0000001,1,0)</f>
        <v>1</v>
      </c>
      <c r="BA201" s="0" t="n">
        <f aca="false">F201*(MIN(G201,H201))</f>
        <v>0</v>
      </c>
      <c r="BB201" s="0" t="n">
        <f aca="false">MIN(F201*G201,F201*H201)</f>
        <v>0</v>
      </c>
      <c r="BC201" s="0" t="n">
        <f aca="false">IF(ABS(BA201-BB201)&lt;0.0000001,1,0)</f>
        <v>1</v>
      </c>
      <c r="BO201" s="0" t="n">
        <f aca="false">1-MAX(F201,G201)</f>
        <v>0.999618719943164</v>
      </c>
      <c r="BP201" s="0" t="n">
        <f aca="false">MIN(1-F201,1-G201)</f>
        <v>0.999618719943164</v>
      </c>
      <c r="BQ201" s="0" t="n">
        <f aca="false">IF(ABS(BO201-BP201)&lt;0.0000001,1,0)</f>
        <v>1</v>
      </c>
      <c r="BR201" s="0" t="n">
        <f aca="false">1-MIN(F201,G201)</f>
        <v>1</v>
      </c>
      <c r="BS201" s="0" t="n">
        <f aca="false">MAX(1-F201,1-G201)</f>
        <v>1</v>
      </c>
      <c r="BT201" s="0" t="n">
        <f aca="false">IF(ABS(BR201-BS201)&lt;0.0000001,1,0)</f>
        <v>1</v>
      </c>
      <c r="BU201" s="0" t="n">
        <f aca="false">1-F201*G201</f>
        <v>1</v>
      </c>
      <c r="BV201" s="0" t="n">
        <f aca="false">(1-F201)+(1-G201)-(1-F201)*(1-G201)</f>
        <v>1</v>
      </c>
      <c r="BW201" s="0" t="n">
        <f aca="false">IF(ABS(BU201-BV201)&lt;0.0000001,1,0)</f>
        <v>1</v>
      </c>
      <c r="BX201" s="0" t="n">
        <f aca="false">1-(F201+G201-F201*G201)</f>
        <v>0.999618719943164</v>
      </c>
      <c r="BY201" s="0" t="n">
        <f aca="false">(1-F201)*(1-G201)</f>
        <v>0.999618719943164</v>
      </c>
      <c r="BZ201" s="0" t="n">
        <f aca="false">IF(ABS(BX201-BY201)&lt;0.0000001,1,0)</f>
        <v>1</v>
      </c>
    </row>
    <row r="202" customFormat="false" ht="14.25" hidden="false" customHeight="false" outlineLevel="0" collapsed="false">
      <c r="A202" s="4" t="n">
        <v>19.9</v>
      </c>
      <c r="F202" s="4" t="n">
        <f aca="false">IF(AND((A201&gt;=$D$4),(A201&lt;=$D$5)),1,IF(AND((A201&gt;$D$3),(A201&lt;$D$4)),((A201-$D$3)/($D$4-$D$3)),IF(AND((A201&gt;$D$5),(A201&lt;$D$6)),((A201-$D$6)/($D$5-$D$6)),0)))</f>
        <v>0</v>
      </c>
      <c r="G202" s="4" t="n">
        <f aca="false">1/(1+ABS((A201-$D$22)/$D$20)^(2*$D$21))</f>
        <v>0.000353945294518702</v>
      </c>
      <c r="H202" s="4" t="n">
        <f aca="false">1/(1+EXP(-$D$35*(A201-$D$36)))</f>
        <v>1</v>
      </c>
      <c r="J202" s="12" t="n">
        <f aca="false">MIN(F202,MAX(G202,H202))</f>
        <v>0</v>
      </c>
      <c r="K202" s="12" t="n">
        <f aca="false">MAX(MIN(F202,G202),MIN(F202,H202))</f>
        <v>0</v>
      </c>
      <c r="L202" s="12" t="n">
        <f aca="false">IF(ABS(J202-K202)&lt;0.0000001,1,0)</f>
        <v>1</v>
      </c>
      <c r="M202" s="4" t="n">
        <f aca="false">MAX(F202,MIN(G202,H202))</f>
        <v>0.000353945294518702</v>
      </c>
      <c r="N202" s="4" t="n">
        <f aca="false">MIN(MAX(F202,G202),MAX(F202,H202))</f>
        <v>0.000353945294518702</v>
      </c>
      <c r="O202" s="4" t="n">
        <f aca="false">IF(ABS(M202-N202)&lt;0.0000001,1,0)</f>
        <v>1</v>
      </c>
      <c r="AA202" s="12" t="n">
        <f aca="false">F202+(G202*H202)-F202*(G202*H202)</f>
        <v>0.000353945294518702</v>
      </c>
      <c r="AB202" s="12" t="n">
        <f aca="false">(F202+G202-F202*G202)*(F202+H202-F202*H202)</f>
        <v>0.000353945294518702</v>
      </c>
      <c r="AC202" s="12" t="n">
        <f aca="false">IF(ABS(AA202-AB202)&lt;0.0000001,1,0)</f>
        <v>1</v>
      </c>
      <c r="AD202" s="12" t="n">
        <f aca="false">F202*(G202+H202-G202*H202)</f>
        <v>0</v>
      </c>
      <c r="AE202" s="12" t="n">
        <f aca="false">(F202*G202) + (F202*H202) - (F202*G202)*(F202*H202)</f>
        <v>0</v>
      </c>
      <c r="AF202" s="12" t="n">
        <f aca="false">IF(ABS(AD202-AE202)&lt;0.0000001,1,0)</f>
        <v>1</v>
      </c>
      <c r="AR202" s="0" t="n">
        <f aca="false">F202+(MAX(G202,H202))-F202*(MAX(G202,H202))</f>
        <v>1</v>
      </c>
      <c r="AS202" s="0" t="n">
        <f aca="false">MAX((F202+G202-F202*G202),(F202+H202-F202*H202))</f>
        <v>1</v>
      </c>
      <c r="AT202" s="0" t="n">
        <f aca="false">IF(ABS(AR202-AS202)&lt;0.0000001,1,0)</f>
        <v>1</v>
      </c>
      <c r="AU202" s="0" t="n">
        <f aca="false">F202+(MIN(G202,H202))-F202*(MIN(G202,H202))</f>
        <v>0.000353945294518702</v>
      </c>
      <c r="AV202" s="0" t="n">
        <f aca="false">MIN((F202+G202-F202*G202),(F202+H202-F202*H202))</f>
        <v>0.000353945294518702</v>
      </c>
      <c r="AW202" s="0" t="n">
        <f aca="false">IF(ABS(AU202-AV202)&lt;0.0000001,1,0)</f>
        <v>1</v>
      </c>
      <c r="AX202" s="0" t="n">
        <f aca="false">F202*(MAX(G202,H202))</f>
        <v>0</v>
      </c>
      <c r="AY202" s="0" t="n">
        <f aca="false">MAX(F202*G202,F202*H202)</f>
        <v>0</v>
      </c>
      <c r="AZ202" s="0" t="n">
        <f aca="false">IF(ABS(AX202-AY202)&lt;0.0000001,1,0)</f>
        <v>1</v>
      </c>
      <c r="BA202" s="0" t="n">
        <f aca="false">F202*(MIN(G202,H202))</f>
        <v>0</v>
      </c>
      <c r="BB202" s="0" t="n">
        <f aca="false">MIN(F202*G202,F202*H202)</f>
        <v>0</v>
      </c>
      <c r="BC202" s="0" t="n">
        <f aca="false">IF(ABS(BA202-BB202)&lt;0.0000001,1,0)</f>
        <v>1</v>
      </c>
      <c r="BO202" s="0" t="n">
        <f aca="false">1-MAX(F202,G202)</f>
        <v>0.999646054705481</v>
      </c>
      <c r="BP202" s="0" t="n">
        <f aca="false">MIN(1-F202,1-G202)</f>
        <v>0.999646054705481</v>
      </c>
      <c r="BQ202" s="0" t="n">
        <f aca="false">IF(ABS(BO202-BP202)&lt;0.0000001,1,0)</f>
        <v>1</v>
      </c>
      <c r="BR202" s="0" t="n">
        <f aca="false">1-MIN(F202,G202)</f>
        <v>1</v>
      </c>
      <c r="BS202" s="0" t="n">
        <f aca="false">MAX(1-F202,1-G202)</f>
        <v>1</v>
      </c>
      <c r="BT202" s="0" t="n">
        <f aca="false">IF(ABS(BR202-BS202)&lt;0.0000001,1,0)</f>
        <v>1</v>
      </c>
      <c r="BU202" s="0" t="n">
        <f aca="false">1-F202*G202</f>
        <v>1</v>
      </c>
      <c r="BV202" s="0" t="n">
        <f aca="false">(1-F202)+(1-G202)-(1-F202)*(1-G202)</f>
        <v>1</v>
      </c>
      <c r="BW202" s="0" t="n">
        <f aca="false">IF(ABS(BU202-BV202)&lt;0.0000001,1,0)</f>
        <v>1</v>
      </c>
      <c r="BX202" s="0" t="n">
        <f aca="false">1-(F202+G202-F202*G202)</f>
        <v>0.999646054705481</v>
      </c>
      <c r="BY202" s="0" t="n">
        <f aca="false">(1-F202)*(1-G202)</f>
        <v>0.999646054705481</v>
      </c>
      <c r="BZ202" s="0" t="n">
        <f aca="false">IF(ABS(BX202-BY202)&lt;0.0000001,1,0)</f>
        <v>1</v>
      </c>
    </row>
    <row r="203" customFormat="false" ht="14.25" hidden="false" customHeight="false" outlineLevel="0" collapsed="false">
      <c r="A203" s="4" t="n">
        <v>20</v>
      </c>
      <c r="F203" s="4" t="n">
        <f aca="false">IF(AND((A202&gt;=$D$4),(A202&lt;=$D$5)),1,IF(AND((A202&gt;$D$3),(A202&lt;$D$4)),((A202-$D$3)/($D$4-$D$3)),IF(AND((A202&gt;$D$5),(A202&lt;$D$6)),((A202-$D$6)/($D$5-$D$6)),0)))</f>
        <v>0</v>
      </c>
      <c r="G203" s="4" t="n">
        <f aca="false">1/(1+ABS((A202-$D$22)/$D$20)^(2*$D$21))</f>
        <v>0.000328794943375122</v>
      </c>
      <c r="H203" s="4" t="n">
        <f aca="false">1/(1+EXP(-$D$35*(A202-$D$36)))</f>
        <v>1</v>
      </c>
      <c r="J203" s="12" t="n">
        <f aca="false">MIN(F203,MAX(G203,H203))</f>
        <v>0</v>
      </c>
      <c r="K203" s="12" t="n">
        <f aca="false">MAX(MIN(F203,G203),MIN(F203,H203))</f>
        <v>0</v>
      </c>
      <c r="L203" s="12" t="n">
        <f aca="false">IF(ABS(J203-K203)&lt;0.0000001,1,0)</f>
        <v>1</v>
      </c>
      <c r="M203" s="4" t="n">
        <f aca="false">MAX(F203,MIN(G203,H203))</f>
        <v>0.000328794943375122</v>
      </c>
      <c r="N203" s="4" t="n">
        <f aca="false">MIN(MAX(F203,G203),MAX(F203,H203))</f>
        <v>0.000328794943375122</v>
      </c>
      <c r="O203" s="4" t="n">
        <f aca="false">IF(ABS(M203-N203)&lt;0.0000001,1,0)</f>
        <v>1</v>
      </c>
      <c r="AA203" s="12" t="n">
        <f aca="false">F203+(G203*H203)-F203*(G203*H203)</f>
        <v>0.000328794943375122</v>
      </c>
      <c r="AB203" s="12" t="n">
        <f aca="false">(F203+G203-F203*G203)*(F203+H203-F203*H203)</f>
        <v>0.000328794943375122</v>
      </c>
      <c r="AC203" s="12" t="n">
        <f aca="false">IF(ABS(AA203-AB203)&lt;0.0000001,1,0)</f>
        <v>1</v>
      </c>
      <c r="AD203" s="12" t="n">
        <f aca="false">F203*(G203+H203-G203*H203)</f>
        <v>0</v>
      </c>
      <c r="AE203" s="12" t="n">
        <f aca="false">(F203*G203) + (F203*H203) - (F203*G203)*(F203*H203)</f>
        <v>0</v>
      </c>
      <c r="AF203" s="12" t="n">
        <f aca="false">IF(ABS(AD203-AE203)&lt;0.0000001,1,0)</f>
        <v>1</v>
      </c>
      <c r="AR203" s="0" t="n">
        <f aca="false">F203+(MAX(G203,H203))-F203*(MAX(G203,H203))</f>
        <v>1</v>
      </c>
      <c r="AS203" s="0" t="n">
        <f aca="false">MAX((F203+G203-F203*G203),(F203+H203-F203*H203))</f>
        <v>1</v>
      </c>
      <c r="AT203" s="0" t="n">
        <f aca="false">IF(ABS(AR203-AS203)&lt;0.0000001,1,0)</f>
        <v>1</v>
      </c>
      <c r="AU203" s="0" t="n">
        <f aca="false">F203+(MIN(G203,H203))-F203*(MIN(G203,H203))</f>
        <v>0.000328794943375122</v>
      </c>
      <c r="AV203" s="0" t="n">
        <f aca="false">MIN((F203+G203-F203*G203),(F203+H203-F203*H203))</f>
        <v>0.000328794943375122</v>
      </c>
      <c r="AW203" s="0" t="n">
        <f aca="false">IF(ABS(AU203-AV203)&lt;0.0000001,1,0)</f>
        <v>1</v>
      </c>
      <c r="AX203" s="0" t="n">
        <f aca="false">F203*(MAX(G203,H203))</f>
        <v>0</v>
      </c>
      <c r="AY203" s="0" t="n">
        <f aca="false">MAX(F203*G203,F203*H203)</f>
        <v>0</v>
      </c>
      <c r="AZ203" s="0" t="n">
        <f aca="false">IF(ABS(AX203-AY203)&lt;0.0000001,1,0)</f>
        <v>1</v>
      </c>
      <c r="BA203" s="0" t="n">
        <f aca="false">F203*(MIN(G203,H203))</f>
        <v>0</v>
      </c>
      <c r="BB203" s="0" t="n">
        <f aca="false">MIN(F203*G203,F203*H203)</f>
        <v>0</v>
      </c>
      <c r="BC203" s="0" t="n">
        <f aca="false">IF(ABS(BA203-BB203)&lt;0.0000001,1,0)</f>
        <v>1</v>
      </c>
      <c r="BO203" s="0" t="n">
        <f aca="false">1-MAX(F203,G203)</f>
        <v>0.999671205056625</v>
      </c>
      <c r="BP203" s="0" t="n">
        <f aca="false">MIN(1-F203,1-G203)</f>
        <v>0.999671205056625</v>
      </c>
      <c r="BQ203" s="0" t="n">
        <f aca="false">IF(ABS(BO203-BP203)&lt;0.0000001,1,0)</f>
        <v>1</v>
      </c>
      <c r="BR203" s="0" t="n">
        <f aca="false">1-MIN(F203,G203)</f>
        <v>1</v>
      </c>
      <c r="BS203" s="0" t="n">
        <f aca="false">MAX(1-F203,1-G203)</f>
        <v>1</v>
      </c>
      <c r="BT203" s="0" t="n">
        <f aca="false">IF(ABS(BR203-BS203)&lt;0.0000001,1,0)</f>
        <v>1</v>
      </c>
      <c r="BU203" s="0" t="n">
        <f aca="false">1-F203*G203</f>
        <v>1</v>
      </c>
      <c r="BV203" s="0" t="n">
        <f aca="false">(1-F203)+(1-G203)-(1-F203)*(1-G203)</f>
        <v>1</v>
      </c>
      <c r="BW203" s="0" t="n">
        <f aca="false">IF(ABS(BU203-BV203)&lt;0.0000001,1,0)</f>
        <v>1</v>
      </c>
      <c r="BX203" s="0" t="n">
        <f aca="false">1-(F203+G203-F203*G203)</f>
        <v>0.999671205056625</v>
      </c>
      <c r="BY203" s="0" t="n">
        <f aca="false">(1-F203)*(1-G203)</f>
        <v>0.999671205056625</v>
      </c>
      <c r="BZ203" s="0" t="n">
        <f aca="false">IF(ABS(BX203-BY203)&lt;0.0000001,1,0)</f>
        <v>1</v>
      </c>
    </row>
  </sheetData>
  <mergeCells count="16">
    <mergeCell ref="F1:H1"/>
    <mergeCell ref="J1:L1"/>
    <mergeCell ref="M1:O1"/>
    <mergeCell ref="AA1:AC1"/>
    <mergeCell ref="AD1:AF1"/>
    <mergeCell ref="AR1:AT1"/>
    <mergeCell ref="AU1:AW1"/>
    <mergeCell ref="AX1:AZ1"/>
    <mergeCell ref="BA1:BC1"/>
    <mergeCell ref="BO1:BQ1"/>
    <mergeCell ref="BR1:BT1"/>
    <mergeCell ref="BU1:BW1"/>
    <mergeCell ref="BX1:BZ1"/>
    <mergeCell ref="C2:D2"/>
    <mergeCell ref="C19:D19"/>
    <mergeCell ref="C34:D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200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B17" activeCellId="0" sqref="AB17"/>
    </sheetView>
  </sheetViews>
  <sheetFormatPr defaultColWidth="11.5625" defaultRowHeight="14.25" customHeight="false" zeroHeight="false" outlineLevelRow="0" outlineLevelCol="0"/>
  <cols>
    <col collapsed="false" customWidth="true" hidden="false" outlineLevel="0" max="16" min="16" style="0" width="7.65"/>
    <col collapsed="false" customWidth="true" hidden="false" outlineLevel="0" max="17" min="17" style="0" width="5.74"/>
    <col collapsed="false" customWidth="true" hidden="false" outlineLevel="0" max="19" min="19" style="0" width="22.41"/>
    <col collapsed="false" customWidth="true" hidden="false" outlineLevel="0" max="20" min="20" style="0" width="23.62"/>
    <col collapsed="false" customWidth="true" hidden="false" outlineLevel="0" max="21" min="21" style="0" width="23.79"/>
    <col collapsed="false" customWidth="true" hidden="false" outlineLevel="0" max="28" min="28" style="0" width="62.37"/>
  </cols>
  <sheetData>
    <row r="1" customFormat="false" ht="14.25" hidden="false" customHeight="false" outlineLevel="0" collapsed="false">
      <c r="A1" s="17" t="s">
        <v>71</v>
      </c>
      <c r="B1" s="23" t="s">
        <v>72</v>
      </c>
      <c r="R1" s="24" t="s">
        <v>73</v>
      </c>
      <c r="S1" s="24" t="s">
        <v>74</v>
      </c>
      <c r="T1" s="24" t="s">
        <v>75</v>
      </c>
      <c r="U1" s="24" t="s">
        <v>76</v>
      </c>
      <c r="AB1" s="25" t="s">
        <v>77</v>
      </c>
    </row>
    <row r="2" customFormat="false" ht="14.25" hidden="false" customHeight="false" outlineLevel="0" collapsed="false">
      <c r="A2" s="4" t="n">
        <v>0</v>
      </c>
      <c r="B2" s="26" t="n">
        <f aca="false">IF(A2&lt;=18,0,IF(AND(A2&gt;18,A2&lt;=44),2*(((A3-$E$20)/($E$21-$E$20))^2),IF(AND(A2&gt;44,A2&lt;=74),(1/(1+EXP(-$E$25*(A2-$E$26)))),IF(AND(A2&gt;74,A2&lt;=90),EXP(-(((A2-$E$29)^2)/(2*$E$30^2))),1))))</f>
        <v>0</v>
      </c>
      <c r="R2" s="12" t="n">
        <v>100000</v>
      </c>
      <c r="S2" s="12" t="n">
        <f aca="false">IF(R2&lt;=$X$5,1,IF(AND(R2&gt;=$X$5,R2&lt;=$Z$5),1-2*(((R2-$X$5)/($Y$5-$X$5))^2),IF(AND(R2&gt;=$Z$5,R2&lt;=$Y$5),2*((($Y$5-R2)/($Y$5-$X$5))^2),0)))</f>
        <v>1</v>
      </c>
      <c r="T2" s="12" t="n">
        <f aca="false">(1/(1+POWER((ABS((R2-$Z$10)/$X$10)),2*$Y$10)))</f>
        <v>0.106927855775708</v>
      </c>
      <c r="U2" s="12" t="n">
        <f aca="false">IF(R2&lt;=$X$15,0,IF(AND(R2&gt;=$X$15,R2&lt;=$Z$15),2*(((R2-$X$15)/($Y$15-$X$15))^2),IF(AND(R2&gt;=$Z$15,R2&lt;=$Y$15),1-2*((($Y$15-R2)/($Y$15-$X$15))^2),1)))</f>
        <v>0</v>
      </c>
      <c r="X2" s="27" t="s">
        <v>74</v>
      </c>
      <c r="Y2" s="27"/>
      <c r="Z2" s="27"/>
      <c r="AB2" s="28" t="s">
        <v>78</v>
      </c>
      <c r="AC2" s="29" t="s">
        <v>79</v>
      </c>
    </row>
    <row r="3" customFormat="false" ht="14.25" hidden="false" customHeight="false" outlineLevel="0" collapsed="false">
      <c r="A3" s="4" t="n">
        <v>1</v>
      </c>
      <c r="B3" s="26" t="n">
        <f aca="false">IF(A3&lt;=18,0,IF(AND(A3&gt;18,A3&lt;=44),2*(((A4-$E$20)/($E$21-$E$20))^2),IF(AND(A3&gt;44,A3&lt;=74),(1/(1+EXP(-$E$25*(A3-$E$26)))),IF(AND(A3&gt;74,A3&lt;=90),EXP(-(((A3-$E$29)^2)/(2*$E$30^2))),1))))</f>
        <v>0</v>
      </c>
      <c r="R3" s="12" t="n">
        <v>150000</v>
      </c>
      <c r="S3" s="12" t="n">
        <f aca="false">IF(R3&lt;=$X$5,1,IF(AND(R3&gt;=$X$5,R3&lt;=$Z$5),1-2*(((R3-$X$5)/($Y$5-$X$5))^2),IF(AND(R3&gt;=$Z$5,R3&lt;=$Y$5),2*((($Y$5-R3)/($Y$5-$X$5))^2),0)))</f>
        <v>0.997448979591837</v>
      </c>
      <c r="T3" s="12" t="n">
        <f aca="false">(1/(1+POWER((ABS((R3-$Z$10)/$X$10)),2*$Y$10)))</f>
        <v>0.1127201074751</v>
      </c>
      <c r="U3" s="12" t="n">
        <f aca="false">IF(R3&lt;=$X$15,0,IF(AND(R3&gt;=$X$15,R3&lt;=$Z$15),2*(((R3-$X$15)/($Y$15-$X$15))^2),IF(AND(R3&gt;=$Z$15,R3&lt;=$Y$15),1-2*((($Y$15-R3)/($Y$15-$X$15))^2),1)))</f>
        <v>0</v>
      </c>
      <c r="X3" s="30" t="s">
        <v>80</v>
      </c>
      <c r="Y3" s="30"/>
      <c r="Z3" s="30"/>
      <c r="AB3" s="28" t="s">
        <v>81</v>
      </c>
    </row>
    <row r="4" customFormat="false" ht="39.8" hidden="false" customHeight="true" outlineLevel="0" collapsed="false">
      <c r="A4" s="4" t="n">
        <v>2</v>
      </c>
      <c r="B4" s="26" t="n">
        <f aca="false">IF(A4&lt;=18,0,IF(AND(A4&gt;18,A4&lt;=44),2*(((A5-$E$20)/($E$21-$E$20))^2),IF(AND(A4&gt;44,A4&lt;=74),(1/(1+EXP(-$E$25*(A4-$E$26)))),IF(AND(A4&gt;74,A4&lt;=90),EXP(-(((A4-$E$29)^2)/(2*$E$30^2))),1))))</f>
        <v>0</v>
      </c>
      <c r="R4" s="12" t="n">
        <v>200000</v>
      </c>
      <c r="S4" s="12" t="n">
        <f aca="false">IF(R4&lt;=$X$5,1,IF(AND(R4&gt;=$X$5,R4&lt;=$Z$5),1-2*(((R4-$X$5)/($Y$5-$X$5))^2),IF(AND(R4&gt;=$Z$5,R4&lt;=$Y$5),2*((($Y$5-R4)/($Y$5-$X$5))^2),0)))</f>
        <v>0.989795918367347</v>
      </c>
      <c r="T4" s="12" t="n">
        <f aca="false">(1/(1+POWER((ABS((R4-$Z$10)/$X$10)),2*$Y$10)))</f>
        <v>0.118877705303655</v>
      </c>
      <c r="U4" s="12" t="n">
        <f aca="false">IF(R4&lt;=$X$15,0,IF(AND(R4&gt;=$X$15,R4&lt;=$Z$15),2*(((R4-$X$15)/($Y$15-$X$15))^2),IF(AND(R4&gt;=$Z$15,R4&lt;=$Y$15),1-2*((($Y$15-R4)/($Y$15-$X$15))^2),1)))</f>
        <v>0</v>
      </c>
      <c r="X4" s="12" t="s">
        <v>9</v>
      </c>
      <c r="Y4" s="12" t="s">
        <v>11</v>
      </c>
      <c r="Z4" s="12" t="s">
        <v>10</v>
      </c>
      <c r="AB4" s="31" t="s">
        <v>82</v>
      </c>
      <c r="AC4" s="0" t="s">
        <v>83</v>
      </c>
    </row>
    <row r="5" customFormat="false" ht="46.75" hidden="false" customHeight="true" outlineLevel="0" collapsed="false">
      <c r="A5" s="4" t="n">
        <v>3</v>
      </c>
      <c r="B5" s="26" t="n">
        <f aca="false">IF(A5&lt;=18,0,IF(AND(A5&gt;18,A5&lt;=44),2*(((A6-$E$20)/($E$21-$E$20))^2),IF(AND(A5&gt;44,A5&lt;=74),(1/(1+EXP(-$E$25*(A5-$E$26)))),IF(AND(A5&gt;74,A5&lt;=90),EXP(-(((A5-$E$29)^2)/(2*$E$30^2))),1))))</f>
        <v>0</v>
      </c>
      <c r="R5" s="12" t="n">
        <v>250000</v>
      </c>
      <c r="S5" s="12" t="n">
        <f aca="false">IF(R5&lt;=$X$5,1,IF(AND(R5&gt;=$X$5,R5&lt;=$Z$5),1-2*(((R5-$X$5)/($Y$5-$X$5))^2),IF(AND(R5&gt;=$Z$5,R5&lt;=$Y$5),2*((($Y$5-R5)/($Y$5-$X$5))^2),0)))</f>
        <v>0.977040816326531</v>
      </c>
      <c r="T5" s="12" t="n">
        <f aca="false">(1/(1+POWER((ABS((R5-$Z$10)/$X$10)),2*$Y$10)))</f>
        <v>0.125424870624981</v>
      </c>
      <c r="U5" s="12" t="n">
        <f aca="false">IF(R5&lt;=$X$15,0,IF(AND(R5&gt;=$X$15,R5&lt;=$Z$15),2*(((R5-$X$15)/($Y$15-$X$15))^2),IF(AND(R5&gt;=$Z$15,R5&lt;=$Y$15),1-2*((($Y$15-R5)/($Y$15-$X$15))^2),1)))</f>
        <v>0</v>
      </c>
      <c r="X5" s="12" t="n">
        <v>100000</v>
      </c>
      <c r="Y5" s="12" t="n">
        <v>1500000</v>
      </c>
      <c r="Z5" s="12" t="n">
        <v>800000</v>
      </c>
      <c r="AB5" s="32" t="s">
        <v>84</v>
      </c>
      <c r="AC5" s="0" t="s">
        <v>85</v>
      </c>
    </row>
    <row r="6" customFormat="false" ht="41.75" hidden="false" customHeight="true" outlineLevel="0" collapsed="false">
      <c r="A6" s="4" t="n">
        <v>4</v>
      </c>
      <c r="B6" s="26" t="n">
        <f aca="false">IF(A6&lt;=18,0,IF(AND(A6&gt;18,A6&lt;=44),2*(((A7-$E$20)/($E$21-$E$20))^2),IF(AND(A6&gt;44,A6&lt;=74),(1/(1+EXP(-$E$25*(A6-$E$26)))),IF(AND(A6&gt;74,A6&lt;=90),EXP(-(((A6-$E$29)^2)/(2*$E$30^2))),1))))</f>
        <v>0</v>
      </c>
      <c r="R6" s="12" t="n">
        <v>300000</v>
      </c>
      <c r="S6" s="12" t="n">
        <f aca="false">IF(R6&lt;=$X$5,1,IF(AND(R6&gt;=$X$5,R6&lt;=$Z$5),1-2*(((R6-$X$5)/($Y$5-$X$5))^2),IF(AND(R6&gt;=$Z$5,R6&lt;=$Y$5),2*((($Y$5-R6)/($Y$5-$X$5))^2),0)))</f>
        <v>0.959183673469388</v>
      </c>
      <c r="T6" s="12" t="n">
        <f aca="false">(1/(1+POWER((ABS((R6-$Z$10)/$X$10)),2*$Y$10)))</f>
        <v>0.132387206100402</v>
      </c>
      <c r="U6" s="12" t="n">
        <f aca="false">IF(R6&lt;=$X$15,0,IF(AND(R6&gt;=$X$15,R6&lt;=$Z$15),2*(((R6-$X$15)/($Y$15-$X$15))^2),IF(AND(R6&gt;=$Z$15,R6&lt;=$Y$15),1-2*((($Y$15-R6)/($Y$15-$X$15))^2),1)))</f>
        <v>0</v>
      </c>
    </row>
    <row r="7" customFormat="false" ht="15" hidden="false" customHeight="false" outlineLevel="0" collapsed="false">
      <c r="A7" s="4" t="n">
        <v>5</v>
      </c>
      <c r="B7" s="26" t="n">
        <f aca="false">IF(A7&lt;=18,0,IF(AND(A7&gt;18,A7&lt;=44),2*(((A8-$E$20)/($E$21-$E$20))^2),IF(AND(A7&gt;44,A7&lt;=74),(1/(1+EXP(-$E$25*(A7-$E$26)))),IF(AND(A7&gt;74,A7&lt;=90),EXP(-(((A7-$E$29)^2)/(2*$E$30^2))),1))))</f>
        <v>0</v>
      </c>
      <c r="R7" s="12" t="n">
        <v>350000</v>
      </c>
      <c r="S7" s="12" t="n">
        <f aca="false">IF(R7&lt;=$X$5,1,IF(AND(R7&gt;=$X$5,R7&lt;=$Z$5),1-2*(((R7-$X$5)/($Y$5-$X$5))^2),IF(AND(R7&gt;=$Z$5,R7&lt;=$Y$5),2*((($Y$5-R7)/($Y$5-$X$5))^2),0)))</f>
        <v>0.936224489795918</v>
      </c>
      <c r="T7" s="12" t="n">
        <f aca="false">(1/(1+POWER((ABS((R7-$Z$10)/$X$10)),2*$Y$10)))</f>
        <v>0.139791702718091</v>
      </c>
      <c r="U7" s="12" t="n">
        <f aca="false">IF(R7&lt;=$X$15,0,IF(AND(R7&gt;=$X$15,R7&lt;=$Z$15),2*(((R7-$X$15)/($Y$15-$X$15))^2),IF(AND(R7&gt;=$Z$15,R7&lt;=$Y$15),1-2*((($Y$15-R7)/($Y$15-$X$15))^2),1)))</f>
        <v>0</v>
      </c>
      <c r="X7" s="33" t="s">
        <v>75</v>
      </c>
      <c r="Y7" s="33"/>
      <c r="Z7" s="33"/>
      <c r="AB7" s="34"/>
    </row>
    <row r="8" customFormat="false" ht="14.25" hidden="false" customHeight="false" outlineLevel="0" collapsed="false">
      <c r="A8" s="4" t="n">
        <v>6</v>
      </c>
      <c r="B8" s="26" t="n">
        <f aca="false">IF(A8&lt;=18,0,IF(AND(A8&gt;18,A8&lt;=44),2*(((A9-$E$20)/($E$21-$E$20))^2),IF(AND(A8&gt;44,A8&lt;=74),(1/(1+EXP(-$E$25*(A8-$E$26)))),IF(AND(A8&gt;74,A8&lt;=90),EXP(-(((A8-$E$29)^2)/(2*$E$30^2))),1))))</f>
        <v>0</v>
      </c>
      <c r="R8" s="12" t="n">
        <v>400000</v>
      </c>
      <c r="S8" s="12" t="n">
        <f aca="false">IF(R8&lt;=$X$5,1,IF(AND(R8&gt;=$X$5,R8&lt;=$Z$5),1-2*(((R8-$X$5)/($Y$5-$X$5))^2),IF(AND(R8&gt;=$Z$5,R8&lt;=$Y$5),2*((($Y$5-R8)/($Y$5-$X$5))^2),0)))</f>
        <v>0.908163265306123</v>
      </c>
      <c r="T8" s="12" t="n">
        <f aca="false">(1/(1+POWER((ABS((R8-$Z$10)/$X$10)),2*$Y$10)))</f>
        <v>0.147666727271553</v>
      </c>
      <c r="U8" s="12" t="n">
        <f aca="false">IF(R8&lt;=$X$15,0,IF(AND(R8&gt;=$X$15,R8&lt;=$Z$15),2*(((R8-$X$15)/($Y$15-$X$15))^2),IF(AND(R8&gt;=$Z$15,R8&lt;=$Y$15),1-2*((($Y$15-R8)/($Y$15-$X$15))^2),1)))</f>
        <v>0</v>
      </c>
      <c r="X8" s="30" t="s">
        <v>4</v>
      </c>
      <c r="Y8" s="30"/>
      <c r="Z8" s="30"/>
      <c r="AB8" s="35" t="s">
        <v>86</v>
      </c>
      <c r="AC8" s="36" t="s">
        <v>87</v>
      </c>
    </row>
    <row r="9" customFormat="false" ht="14.25" hidden="false" customHeight="false" outlineLevel="0" collapsed="false">
      <c r="A9" s="4" t="n">
        <v>7</v>
      </c>
      <c r="B9" s="26" t="n">
        <f aca="false">IF(A9&lt;=18,0,IF(AND(A9&gt;18,A9&lt;=44),2*(((A10-$E$20)/($E$21-$E$20))^2),IF(AND(A9&gt;44,A9&lt;=74),(1/(1+EXP(-$E$25*(A9-$E$26)))),IF(AND(A9&gt;74,A9&lt;=90),EXP(-(((A9-$E$29)^2)/(2*$E$30^2))),1))))</f>
        <v>0</v>
      </c>
      <c r="R9" s="12" t="n">
        <v>450000</v>
      </c>
      <c r="S9" s="12" t="n">
        <f aca="false">IF(R9&lt;=$X$5,1,IF(AND(R9&gt;=$X$5,R9&lt;=$Z$5),1-2*(((R9-$X$5)/($Y$5-$X$5))^2),IF(AND(R9&gt;=$Z$5,R9&lt;=$Y$5),2*((($Y$5-R9)/($Y$5-$X$5))^2),0)))</f>
        <v>0.875</v>
      </c>
      <c r="T9" s="12" t="n">
        <f aca="false">(1/(1+POWER((ABS((R9-$Z$10)/$X$10)),2*$Y$10)))</f>
        <v>0.156041985290483</v>
      </c>
      <c r="U9" s="12" t="n">
        <f aca="false">IF(R9&lt;=$X$15,0,IF(AND(R9&gt;=$X$15,R9&lt;=$Z$15),2*(((R9-$X$15)/($Y$15-$X$15))^2),IF(AND(R9&gt;=$Z$15,R9&lt;=$Y$15),1-2*((($Y$15-R9)/($Y$15-$X$15))^2),1)))</f>
        <v>0</v>
      </c>
      <c r="X9" s="12" t="s">
        <v>9</v>
      </c>
      <c r="Y9" s="12" t="s">
        <v>10</v>
      </c>
      <c r="Z9" s="12" t="s">
        <v>11</v>
      </c>
      <c r="AB9" s="37" t="s">
        <v>88</v>
      </c>
      <c r="AC9" s="36" t="s">
        <v>89</v>
      </c>
    </row>
    <row r="10" customFormat="false" ht="14.25" hidden="false" customHeight="false" outlineLevel="0" collapsed="false">
      <c r="A10" s="4" t="n">
        <v>8</v>
      </c>
      <c r="B10" s="26" t="n">
        <f aca="false">IF(A10&lt;=18,0,IF(AND(A10&gt;18,A10&lt;=44),2*(((A11-$E$20)/($E$21-$E$20))^2),IF(AND(A10&gt;44,A10&lt;=74),(1/(1+EXP(-$E$25*(A10-$E$26)))),IF(AND(A10&gt;74,A10&lt;=90),EXP(-(((A10-$E$29)^2)/(2*$E$30^2))),1))))</f>
        <v>0</v>
      </c>
      <c r="R10" s="12" t="n">
        <v>500000</v>
      </c>
      <c r="S10" s="12" t="n">
        <f aca="false">IF(R10&lt;=$X$5,1,IF(AND(R10&gt;=$X$5,R10&lt;=$Z$5),1-2*(((R10-$X$5)/($Y$5-$X$5))^2),IF(AND(R10&gt;=$Z$5,R10&lt;=$Y$5),2*((($Y$5-R10)/($Y$5-$X$5))^2),0)))</f>
        <v>0.836734693877551</v>
      </c>
      <c r="T10" s="12" t="n">
        <f aca="false">(1/(1+POWER((ABS((R10-$Z$10)/$X$10)),2*$Y$10)))</f>
        <v>0.164948453608247</v>
      </c>
      <c r="U10" s="12" t="n">
        <f aca="false">IF(R10&lt;=$X$15,0,IF(AND(R10&gt;=$X$15,R10&lt;=$Z$15),2*(((R10-$X$15)/($Y$15-$X$15))^2),IF(AND(R10&gt;=$Z$15,R10&lt;=$Y$15),1-2*((($Y$15-R10)/($Y$15-$X$15))^2),1)))</f>
        <v>0</v>
      </c>
      <c r="X10" s="12" t="n">
        <v>2000000</v>
      </c>
      <c r="Y10" s="12" t="n">
        <v>2</v>
      </c>
      <c r="Z10" s="12" t="n">
        <v>3500000</v>
      </c>
      <c r="AB10" s="37" t="s">
        <v>90</v>
      </c>
      <c r="AC10" s="36" t="s">
        <v>91</v>
      </c>
    </row>
    <row r="11" customFormat="false" ht="14.25" hidden="false" customHeight="false" outlineLevel="0" collapsed="false">
      <c r="A11" s="4" t="n">
        <v>9</v>
      </c>
      <c r="B11" s="26" t="n">
        <f aca="false">IF(A11&lt;=18,0,IF(AND(A11&gt;18,A11&lt;=44),2*(((A12-$E$20)/($E$21-$E$20))^2),IF(AND(A11&gt;44,A11&lt;=74),(1/(1+EXP(-$E$25*(A11-$E$26)))),IF(AND(A11&gt;74,A11&lt;=90),EXP(-(((A11-$E$29)^2)/(2*$E$30^2))),1))))</f>
        <v>0</v>
      </c>
      <c r="R11" s="12" t="n">
        <v>550000</v>
      </c>
      <c r="S11" s="12" t="n">
        <f aca="false">IF(R11&lt;=$X$5,1,IF(AND(R11&gt;=$X$5,R11&lt;=$Z$5),1-2*(((R11-$X$5)/($Y$5-$X$5))^2),IF(AND(R11&gt;=$Z$5,R11&lt;=$Y$5),2*((($Y$5-R11)/($Y$5-$X$5))^2),0)))</f>
        <v>0.793367346938775</v>
      </c>
      <c r="T11" s="12" t="n">
        <f aca="false">(1/(1+POWER((ABS((R11-$Z$10)/$X$10)),2*$Y$10)))</f>
        <v>0.17441827587398</v>
      </c>
      <c r="U11" s="12" t="n">
        <f aca="false">IF(R11&lt;=$X$15,0,IF(AND(R11&gt;=$X$15,R11&lt;=$Z$15),2*(((R11-$X$15)/($Y$15-$X$15))^2),IF(AND(R11&gt;=$Z$15,R11&lt;=$Y$15),1-2*((($Y$15-R11)/($Y$15-$X$15))^2),1)))</f>
        <v>0</v>
      </c>
    </row>
    <row r="12" customFormat="false" ht="14.25" hidden="false" customHeight="false" outlineLevel="0" collapsed="false">
      <c r="A12" s="4" t="n">
        <v>10</v>
      </c>
      <c r="B12" s="26" t="n">
        <f aca="false">IF(A12&lt;=18,0,IF(AND(A12&gt;18,A12&lt;=44),2*(((A13-$E$20)/($E$21-$E$20))^2),IF(AND(A12&gt;44,A12&lt;=74),(1/(1+EXP(-$E$25*(A12-$E$26)))),IF(AND(A12&gt;74,A12&lt;=90),EXP(-(((A12-$E$29)^2)/(2*$E$30^2))),1))))</f>
        <v>0</v>
      </c>
      <c r="D12" s="11" t="s">
        <v>92</v>
      </c>
      <c r="E12" s="11" t="n">
        <v>0</v>
      </c>
      <c r="R12" s="12" t="n">
        <v>600000</v>
      </c>
      <c r="S12" s="12" t="n">
        <f aca="false">IF(R12&lt;=$X$5,1,IF(AND(R12&gt;=$X$5,R12&lt;=$Z$5),1-2*(((R12-$X$5)/($Y$5-$X$5))^2),IF(AND(R12&gt;=$Z$5,R12&lt;=$Y$5),2*((($Y$5-R12)/($Y$5-$X$5))^2),0)))</f>
        <v>0.744897959183674</v>
      </c>
      <c r="T12" s="12" t="n">
        <f aca="false">(1/(1+POWER((ABS((R12-$Z$10)/$X$10)),2*$Y$10)))</f>
        <v>0.184484613406727</v>
      </c>
      <c r="U12" s="12" t="n">
        <f aca="false">IF(R12&lt;=$X$15,0,IF(AND(R12&gt;=$X$15,R12&lt;=$Z$15),2*(((R12-$X$15)/($Y$15-$X$15))^2),IF(AND(R12&gt;=$Z$15,R12&lt;=$Y$15),1-2*((($Y$15-R12)/($Y$15-$X$15))^2),1)))</f>
        <v>0</v>
      </c>
      <c r="X12" s="38" t="s">
        <v>76</v>
      </c>
      <c r="Y12" s="38"/>
      <c r="Z12" s="38"/>
      <c r="AB12" s="25" t="s">
        <v>93</v>
      </c>
    </row>
    <row r="13" customFormat="false" ht="14.25" hidden="false" customHeight="false" outlineLevel="0" collapsed="false">
      <c r="A13" s="4" t="n">
        <v>11</v>
      </c>
      <c r="B13" s="26" t="n">
        <f aca="false">IF(A13&lt;=18,0,IF(AND(A13&gt;18,A13&lt;=44),2*(((A14-$E$20)/($E$21-$E$20))^2),IF(AND(A13&gt;44,A13&lt;=74),(1/(1+EXP(-$E$25*(A13-$E$26)))),IF(AND(A13&gt;74,A13&lt;=90),EXP(-(((A13-$E$29)^2)/(2*$E$30^2))),1))))</f>
        <v>0</v>
      </c>
      <c r="D13" s="11" t="s">
        <v>94</v>
      </c>
      <c r="E13" s="11" t="s">
        <v>6</v>
      </c>
      <c r="R13" s="12" t="n">
        <v>650000</v>
      </c>
      <c r="S13" s="12" t="n">
        <f aca="false">IF(R13&lt;=$X$5,1,IF(AND(R13&gt;=$X$5,R13&lt;=$Z$5),1-2*(((R13-$X$5)/($Y$5-$X$5))^2),IF(AND(R13&gt;=$Z$5,R13&lt;=$Y$5),2*((($Y$5-R13)/($Y$5-$X$5))^2),0)))</f>
        <v>0.691326530612245</v>
      </c>
      <c r="T13" s="12" t="n">
        <f aca="false">(1/(1+POWER((ABS((R13-$Z$10)/$X$10)),2*$Y$10)))</f>
        <v>0.195181442880341</v>
      </c>
      <c r="U13" s="12" t="n">
        <f aca="false">IF(R13&lt;=$X$15,0,IF(AND(R13&gt;=$X$15,R13&lt;=$Z$15),2*(((R13-$X$15)/($Y$15-$X$15))^2),IF(AND(R13&gt;=$Z$15,R13&lt;=$Y$15),1-2*((($Y$15-R13)/($Y$15-$X$15))^2),1)))</f>
        <v>0</v>
      </c>
      <c r="X13" s="30" t="s">
        <v>95</v>
      </c>
      <c r="Y13" s="30"/>
      <c r="Z13" s="30"/>
      <c r="AB13" s="39" t="s">
        <v>96</v>
      </c>
      <c r="AC13" s="36" t="s">
        <v>97</v>
      </c>
    </row>
    <row r="14" customFormat="false" ht="14.25" hidden="false" customHeight="false" outlineLevel="0" collapsed="false">
      <c r="A14" s="4" t="n">
        <v>12</v>
      </c>
      <c r="B14" s="26" t="n">
        <f aca="false">IF(A14&lt;=18,0,IF(AND(A14&gt;18,A14&lt;=44),2*(((A15-$E$20)/($E$21-$E$20))^2),IF(AND(A14&gt;44,A14&lt;=74),(1/(1+EXP(-$E$25*(A14-$E$26)))),IF(AND(A14&gt;74,A14&lt;=90),EXP(-(((A14-$E$29)^2)/(2*$E$30^2))),1))))</f>
        <v>0</v>
      </c>
      <c r="D14" s="11" t="s">
        <v>98</v>
      </c>
      <c r="E14" s="40" t="s">
        <v>99</v>
      </c>
      <c r="R14" s="12" t="n">
        <v>700000</v>
      </c>
      <c r="S14" s="12" t="n">
        <f aca="false">IF(R14&lt;=$X$5,1,IF(AND(R14&gt;=$X$5,R14&lt;=$Z$5),1-2*(((R14-$X$5)/($Y$5-$X$5))^2),IF(AND(R14&gt;=$Z$5,R14&lt;=$Y$5),2*((($Y$5-R14)/($Y$5-$X$5))^2),0)))</f>
        <v>0.63265306122449</v>
      </c>
      <c r="T14" s="12" t="n">
        <f aca="false">(1/(1+POWER((ABS((R14-$Z$10)/$X$10)),2*$Y$10)))</f>
        <v>0.206543291473893</v>
      </c>
      <c r="U14" s="12" t="n">
        <f aca="false">IF(R14&lt;=$X$15,0,IF(AND(R14&gt;=$X$15,R14&lt;=$Z$15),2*(((R14-$X$15)/($Y$15-$X$15))^2),IF(AND(R14&gt;=$Z$15,R14&lt;=$Y$15),1-2*((($Y$15-R14)/($Y$15-$X$15))^2),1)))</f>
        <v>0</v>
      </c>
      <c r="X14" s="12" t="s">
        <v>9</v>
      </c>
      <c r="Y14" s="12" t="s">
        <v>11</v>
      </c>
      <c r="Z14" s="12" t="s">
        <v>10</v>
      </c>
      <c r="AB14" s="0" t="s">
        <v>100</v>
      </c>
      <c r="AC14" s="36" t="s">
        <v>101</v>
      </c>
    </row>
    <row r="15" customFormat="false" ht="14.25" hidden="false" customHeight="false" outlineLevel="0" collapsed="false">
      <c r="A15" s="4" t="n">
        <v>13</v>
      </c>
      <c r="B15" s="26" t="n">
        <f aca="false">IF(A15&lt;=18,0,IF(AND(A15&gt;18,A15&lt;=44),2*(((A16-$E$20)/($E$21-$E$20))^2),IF(AND(A15&gt;44,A15&lt;=74),(1/(1+EXP(-$E$25*(A15-$E$26)))),IF(AND(A15&gt;74,A15&lt;=90),EXP(-(((A15-$E$29)^2)/(2*$E$30^2))),1))))</f>
        <v>0</v>
      </c>
      <c r="D15" s="11" t="s">
        <v>102</v>
      </c>
      <c r="E15" s="40"/>
      <c r="R15" s="12" t="n">
        <v>750000</v>
      </c>
      <c r="S15" s="12" t="n">
        <f aca="false">IF(R15&lt;=$X$5,1,IF(AND(R15&gt;=$X$5,R15&lt;=$Z$5),1-2*(((R15-$X$5)/($Y$5-$X$5))^2),IF(AND(R15&gt;=$Z$5,R15&lt;=$Y$5),2*((($Y$5-R15)/($Y$5-$X$5))^2),0)))</f>
        <v>0.568877551020408</v>
      </c>
      <c r="T15" s="12" t="n">
        <f aca="false">(1/(1+POWER((ABS((R15-$Z$10)/$X$10)),2*$Y$10)))</f>
        <v>0.218604899396915</v>
      </c>
      <c r="U15" s="12" t="n">
        <f aca="false">IF(R15&lt;=$X$15,0,IF(AND(R15&gt;=$X$15,R15&lt;=$Z$15),2*(((R15-$X$15)/($Y$15-$X$15))^2),IF(AND(R15&gt;=$Z$15,R15&lt;=$Y$15),1-2*((($Y$15-R15)/($Y$15-$X$15))^2),1)))</f>
        <v>0</v>
      </c>
      <c r="X15" s="12" t="n">
        <v>5000000</v>
      </c>
      <c r="Y15" s="12" t="n">
        <v>9000000</v>
      </c>
      <c r="Z15" s="12" t="n">
        <v>7000000</v>
      </c>
      <c r="AB15" s="0" t="s">
        <v>103</v>
      </c>
      <c r="AC15" s="36" t="s">
        <v>104</v>
      </c>
    </row>
    <row r="16" customFormat="false" ht="14.25" hidden="false" customHeight="false" outlineLevel="0" collapsed="false">
      <c r="A16" s="4" t="n">
        <v>14</v>
      </c>
      <c r="B16" s="26" t="n">
        <f aca="false">IF(A16&lt;=18,0,IF(AND(A16&gt;18,A16&lt;=44),2*(((A17-$E$20)/($E$21-$E$20))^2),IF(AND(A16&gt;44,A16&lt;=74),(1/(1+EXP(-$E$25*(A16-$E$26)))),IF(AND(A16&gt;74,A16&lt;=90),EXP(-(((A16-$E$29)^2)/(2*$E$30^2))),1))))</f>
        <v>0</v>
      </c>
      <c r="D16" s="11" t="s">
        <v>105</v>
      </c>
      <c r="E16" s="11" t="s">
        <v>106</v>
      </c>
      <c r="R16" s="12" t="n">
        <v>800000</v>
      </c>
      <c r="S16" s="12" t="n">
        <f aca="false">IF(R16&lt;=$X$5,1,IF(AND(R16&gt;=$X$5,R16&lt;=$Z$5),1-2*(((R16-$X$5)/($Y$5-$X$5))^2),IF(AND(R16&gt;=$Z$5,R16&lt;=$Y$5),2*((($Y$5-R16)/($Y$5-$X$5))^2),0)))</f>
        <v>0.5</v>
      </c>
      <c r="T16" s="12" t="n">
        <f aca="false">(1/(1+POWER((ABS((R16-$Z$10)/$X$10)),2*$Y$10)))</f>
        <v>0.23140079920051</v>
      </c>
      <c r="U16" s="12" t="n">
        <f aca="false">IF(R16&lt;=$X$15,0,IF(AND(R16&gt;=$X$15,R16&lt;=$Z$15),2*(((R16-$X$15)/($Y$15-$X$15))^2),IF(AND(R16&gt;=$Z$15,R16&lt;=$Y$15),1-2*((($Y$15-R16)/($Y$15-$X$15))^2),1)))</f>
        <v>0</v>
      </c>
    </row>
    <row r="17" customFormat="false" ht="14.25" hidden="false" customHeight="false" outlineLevel="0" collapsed="false">
      <c r="A17" s="4" t="n">
        <v>15</v>
      </c>
      <c r="B17" s="26" t="n">
        <f aca="false">IF(A17&lt;=18,0,IF(AND(A17&gt;18,A17&lt;=44),2*(((A18-$E$20)/($E$21-$E$20))^2),IF(AND(A17&gt;44,A17&lt;=74),(1/(1+EXP(-$E$25*(A17-$E$26)))),IF(AND(A17&gt;74,A17&lt;=90),EXP(-(((A17-$E$29)^2)/(2*$E$30^2))),1))))</f>
        <v>0</v>
      </c>
      <c r="D17" s="11" t="s">
        <v>107</v>
      </c>
      <c r="E17" s="11" t="n">
        <v>1</v>
      </c>
      <c r="R17" s="12" t="n">
        <v>850000</v>
      </c>
      <c r="S17" s="12" t="n">
        <f aca="false">IF(R17&lt;=$X$5,1,IF(AND(R17&gt;=$X$5,R17&lt;=$Z$5),1-2*(((R17-$X$5)/($Y$5-$X$5))^2),IF(AND(R17&gt;=$Z$5,R17&lt;=$Y$5),2*((($Y$5-R17)/($Y$5-$X$5))^2),0)))</f>
        <v>0.431122448979592</v>
      </c>
      <c r="T17" s="12" t="n">
        <f aca="false">(1/(1+POWER((ABS((R17-$Z$10)/$X$10)),2*$Y$10)))</f>
        <v>0.244964801141689</v>
      </c>
      <c r="U17" s="12" t="n">
        <f aca="false">IF(R17&lt;=$X$15,0,IF(AND(R17&gt;=$X$15,R17&lt;=$Z$15),2*(((R17-$X$15)/($Y$15-$X$15))^2),IF(AND(R17&gt;=$Z$15,R17&lt;=$Y$15),1-2*((($Y$15-R17)/($Y$15-$X$15))^2),1)))</f>
        <v>0</v>
      </c>
    </row>
    <row r="18" customFormat="false" ht="14.25" hidden="false" customHeight="false" outlineLevel="0" collapsed="false">
      <c r="A18" s="4" t="n">
        <v>16</v>
      </c>
      <c r="B18" s="26" t="n">
        <f aca="false">IF(A18&lt;=18,0,IF(AND(A18&gt;18,A18&lt;=44),2*(((A19-$E$20)/($E$21-$E$20))^2),IF(AND(A18&gt;44,A18&lt;=74),(1/(1+EXP(-$E$25*(A18-$E$26)))),IF(AND(A18&gt;74,A18&lt;=90),EXP(-(((A18-$E$29)^2)/(2*$E$30^2))),1))))</f>
        <v>0</v>
      </c>
      <c r="R18" s="12" t="n">
        <v>900000</v>
      </c>
      <c r="S18" s="12" t="n">
        <f aca="false">IF(R18&lt;=$X$5,1,IF(AND(R18&gt;=$X$5,R18&lt;=$Z$5),1-2*(((R18-$X$5)/($Y$5-$X$5))^2),IF(AND(R18&gt;=$Z$5,R18&lt;=$Y$5),2*((($Y$5-R18)/($Y$5-$X$5))^2),0)))</f>
        <v>0.36734693877551</v>
      </c>
      <c r="T18" s="12" t="n">
        <f aca="false">(1/(1+POWER((ABS((R18-$Z$10)/$X$10)),2*$Y$10)))</f>
        <v>0.25932937423822</v>
      </c>
      <c r="U18" s="12" t="n">
        <f aca="false">IF(R18&lt;=$X$15,0,IF(AND(R18&gt;=$X$15,R18&lt;=$Z$15),2*(((R18-$X$15)/($Y$15-$X$15))^2),IF(AND(R18&gt;=$Z$15,R18&lt;=$Y$15),1-2*((($Y$15-R18)/($Y$15-$X$15))^2),1)))</f>
        <v>0</v>
      </c>
    </row>
    <row r="19" customFormat="false" ht="14.25" hidden="false" customHeight="false" outlineLevel="0" collapsed="false">
      <c r="A19" s="4" t="n">
        <v>17</v>
      </c>
      <c r="B19" s="26" t="n">
        <f aca="false">IF(A19&lt;=18,0,IF(AND(A19&gt;18,A19&lt;=44),2*(((A20-$E$20)/($E$21-$E$20))^2),IF(AND(A19&gt;44,A19&lt;=74),(1/(1+EXP(-$E$25*(A19-$E$26)))),IF(AND(A19&gt;74,A19&lt;=90),EXP(-(((A19-$E$29)^2)/(2*$E$30^2))),1))))</f>
        <v>0</v>
      </c>
      <c r="D19" s="17" t="s">
        <v>6</v>
      </c>
      <c r="E19" s="17"/>
      <c r="R19" s="12" t="n">
        <v>950000</v>
      </c>
      <c r="S19" s="12" t="n">
        <f aca="false">IF(R19&lt;=$X$5,1,IF(AND(R19&gt;=$X$5,R19&lt;=$Z$5),1-2*(((R19-$X$5)/($Y$5-$X$5))^2),IF(AND(R19&gt;=$Z$5,R19&lt;=$Y$5),2*((($Y$5-R19)/($Y$5-$X$5))^2),0)))</f>
        <v>0.308673469387755</v>
      </c>
      <c r="T19" s="12" t="n">
        <f aca="false">(1/(1+POWER((ABS((R19-$Z$10)/$X$10)),2*$Y$10)))</f>
        <v>0.27452491372572</v>
      </c>
      <c r="U19" s="12" t="n">
        <f aca="false">IF(R19&lt;=$X$15,0,IF(AND(R19&gt;=$X$15,R19&lt;=$Z$15),2*(((R19-$X$15)/($Y$15-$X$15))^2),IF(AND(R19&gt;=$Z$15,R19&lt;=$Y$15),1-2*((($Y$15-R19)/($Y$15-$X$15))^2),1)))</f>
        <v>0</v>
      </c>
    </row>
    <row r="20" customFormat="false" ht="14.25" hidden="false" customHeight="false" outlineLevel="0" collapsed="false">
      <c r="A20" s="4" t="n">
        <v>18</v>
      </c>
      <c r="B20" s="26" t="n">
        <f aca="false">IF(A20&lt;=18,0,IF(AND(A20&gt;18,A20&lt;=44),2*(((A21-$E$20)/($E$21-$E$20))^2),IF(AND(A20&gt;44,A20&lt;=74),(1/(1+EXP(-$E$25*(A20-$E$26)))),IF(AND(A20&gt;74,A20&lt;=90),EXP(-(((A20-$E$29)^2)/(2*$E$30^2))),1))))</f>
        <v>0</v>
      </c>
      <c r="D20" s="4" t="s">
        <v>9</v>
      </c>
      <c r="E20" s="4" t="n">
        <v>22</v>
      </c>
      <c r="R20" s="12" t="n">
        <v>1000000</v>
      </c>
      <c r="S20" s="12" t="n">
        <f aca="false">IF(R20&lt;=$X$5,1,IF(AND(R20&gt;=$X$5,R20&lt;=$Z$5),1-2*(((R20-$X$5)/($Y$5-$X$5))^2),IF(AND(R20&gt;=$Z$5,R20&lt;=$Y$5),2*((($Y$5-R20)/($Y$5-$X$5))^2),0)))</f>
        <v>0.255102040816327</v>
      </c>
      <c r="T20" s="12" t="n">
        <f aca="false">(1/(1+POWER((ABS((R20-$Z$10)/$X$10)),2*$Y$10)))</f>
        <v>0.290578887627696</v>
      </c>
      <c r="U20" s="12" t="n">
        <f aca="false">IF(R20&lt;=$X$15,0,IF(AND(R20&gt;=$X$15,R20&lt;=$Z$15),2*(((R20-$X$15)/($Y$15-$X$15))^2),IF(AND(R20&gt;=$Z$15,R20&lt;=$Y$15),1-2*((($Y$15-R20)/($Y$15-$X$15))^2),1)))</f>
        <v>0</v>
      </c>
    </row>
    <row r="21" customFormat="false" ht="14.25" hidden="false" customHeight="false" outlineLevel="0" collapsed="false">
      <c r="A21" s="4" t="n">
        <v>19</v>
      </c>
      <c r="B21" s="26" t="n">
        <f aca="false">IF(A21&lt;=18,0,IF(AND(A21&gt;18,A21&lt;=44),2*(((A22-$E$20)/($E$21-$E$20))^2),IF(AND(A21&gt;44,A21&lt;=74),(1/(1+EXP(-$E$25*(A21-$E$26)))),IF(AND(A21&gt;74,A21&lt;=90),EXP(-(((A21-$E$29)^2)/(2*$E$30^2))),1))))</f>
        <v>0.00274348422496571</v>
      </c>
      <c r="D21" s="4" t="s">
        <v>10</v>
      </c>
      <c r="E21" s="4" t="n">
        <v>76</v>
      </c>
      <c r="R21" s="12" t="n">
        <v>1050000</v>
      </c>
      <c r="S21" s="12" t="n">
        <f aca="false">IF(R21&lt;=$X$5,1,IF(AND(R21&gt;=$X$5,R21&lt;=$Z$5),1-2*(((R21-$X$5)/($Y$5-$X$5))^2),IF(AND(R21&gt;=$Z$5,R21&lt;=$Y$5),2*((($Y$5-R21)/($Y$5-$X$5))^2),0)))</f>
        <v>0.206632653061225</v>
      </c>
      <c r="T21" s="12" t="n">
        <f aca="false">(1/(1+POWER((ABS((R21-$Z$10)/$X$10)),2*$Y$10)))</f>
        <v>0.30751485831313</v>
      </c>
      <c r="U21" s="12" t="n">
        <f aca="false">IF(R21&lt;=$X$15,0,IF(AND(R21&gt;=$X$15,R21&lt;=$Z$15),2*(((R21-$X$15)/($Y$15-$X$15))^2),IF(AND(R21&gt;=$Z$15,R21&lt;=$Y$15),1-2*((($Y$15-R21)/($Y$15-$X$15))^2),1)))</f>
        <v>0</v>
      </c>
    </row>
    <row r="22" customFormat="false" ht="14.25" hidden="false" customHeight="false" outlineLevel="0" collapsed="false">
      <c r="A22" s="4" t="n">
        <v>20</v>
      </c>
      <c r="B22" s="26" t="n">
        <f aca="false">IF(A22&lt;=18,0,IF(AND(A22&gt;18,A22&lt;=44),2*(((A23-$E$20)/($E$21-$E$20))^2),IF(AND(A22&gt;44,A22&lt;=74),(1/(1+EXP(-$E$25*(A22-$E$26)))),IF(AND(A22&gt;74,A22&lt;=90),EXP(-(((A22-$E$29)^2)/(2*$E$30^2))),1))))</f>
        <v>0.000685871056241427</v>
      </c>
      <c r="D22" s="4" t="s">
        <v>11</v>
      </c>
      <c r="E22" s="4" t="n">
        <f aca="false">(E20+E21)/2</f>
        <v>49</v>
      </c>
      <c r="R22" s="12" t="n">
        <v>1100000</v>
      </c>
      <c r="S22" s="12" t="n">
        <f aca="false">IF(R22&lt;=$X$5,1,IF(AND(R22&gt;=$X$5,R22&lt;=$Z$5),1-2*(((R22-$X$5)/($Y$5-$X$5))^2),IF(AND(R22&gt;=$Z$5,R22&lt;=$Y$5),2*((($Y$5-R22)/($Y$5-$X$5))^2),0)))</f>
        <v>0.163265306122449</v>
      </c>
      <c r="T22" s="12" t="n">
        <f aca="false">(1/(1+POWER((ABS((R22-$Z$10)/$X$10)),2*$Y$10)))</f>
        <v>0.325351379489849</v>
      </c>
      <c r="U22" s="12" t="n">
        <f aca="false">IF(R22&lt;=$X$15,0,IF(AND(R22&gt;=$X$15,R22&lt;=$Z$15),2*(((R22-$X$15)/($Y$15-$X$15))^2),IF(AND(R22&gt;=$Z$15,R22&lt;=$Y$15),1-2*((($Y$15-R22)/($Y$15-$X$15))^2),1)))</f>
        <v>0</v>
      </c>
    </row>
    <row r="23" customFormat="false" ht="14.25" hidden="false" customHeight="false" outlineLevel="0" collapsed="false">
      <c r="A23" s="4" t="n">
        <v>21</v>
      </c>
      <c r="B23" s="26" t="n">
        <f aca="false">IF(A23&lt;=18,0,IF(AND(A23&gt;18,A23&lt;=44),2*(((A24-$E$20)/($E$21-$E$20))^2),IF(AND(A23&gt;44,A23&lt;=74),(1/(1+EXP(-$E$25*(A23-$E$26)))),IF(AND(A23&gt;74,A23&lt;=90),EXP(-(((A23-$E$29)^2)/(2*$E$30^2))),1))))</f>
        <v>0</v>
      </c>
      <c r="R23" s="12" t="n">
        <v>1150000</v>
      </c>
      <c r="S23" s="12" t="n">
        <f aca="false">IF(R23&lt;=$X$5,1,IF(AND(R23&gt;=$X$5,R23&lt;=$Z$5),1-2*(((R23-$X$5)/($Y$5-$X$5))^2),IF(AND(R23&gt;=$Z$5,R23&lt;=$Y$5),2*((($Y$5-R23)/($Y$5-$X$5))^2),0)))</f>
        <v>0.125</v>
      </c>
      <c r="T23" s="12" t="n">
        <f aca="false">(1/(1+POWER((ABS((R23-$Z$10)/$X$10)),2*$Y$10)))</f>
        <v>0.344100775288618</v>
      </c>
      <c r="U23" s="12" t="n">
        <f aca="false">IF(R23&lt;=$X$15,0,IF(AND(R23&gt;=$X$15,R23&lt;=$Z$15),2*(((R23-$X$15)/($Y$15-$X$15))^2),IF(AND(R23&gt;=$Z$15,R23&lt;=$Y$15),1-2*((($Y$15-R23)/($Y$15-$X$15))^2),1)))</f>
        <v>0</v>
      </c>
    </row>
    <row r="24" customFormat="false" ht="14.25" hidden="false" customHeight="false" outlineLevel="0" collapsed="false">
      <c r="A24" s="4" t="n">
        <v>22</v>
      </c>
      <c r="B24" s="26" t="n">
        <f aca="false">IF(A24&lt;=18,0,IF(AND(A24&gt;18,A24&lt;=44),2*(((A25-$E$20)/($E$21-$E$20))^2),IF(AND(A24&gt;44,A24&lt;=74),(1/(1+EXP(-$E$25*(A24-$E$26)))),IF(AND(A24&gt;74,A24&lt;=90),EXP(-(((A24-$E$29)^2)/(2*$E$30^2))),1))))</f>
        <v>0.000685871056241427</v>
      </c>
      <c r="D24" s="17" t="s">
        <v>99</v>
      </c>
      <c r="E24" s="17"/>
      <c r="R24" s="12" t="n">
        <v>1200000</v>
      </c>
      <c r="S24" s="12" t="n">
        <f aca="false">IF(R24&lt;=$X$5,1,IF(AND(R24&gt;=$X$5,R24&lt;=$Z$5),1-2*(((R24-$X$5)/($Y$5-$X$5))^2),IF(AND(R24&gt;=$Z$5,R24&lt;=$Y$5),2*((($Y$5-R24)/($Y$5-$X$5))^2),0)))</f>
        <v>0.0918367346938775</v>
      </c>
      <c r="T24" s="12" t="n">
        <f aca="false">(1/(1+POWER((ABS((R24-$Z$10)/$X$10)),2*$Y$10)))</f>
        <v>0.363767816097181</v>
      </c>
      <c r="U24" s="12" t="n">
        <f aca="false">IF(R24&lt;=$X$15,0,IF(AND(R24&gt;=$X$15,R24&lt;=$Z$15),2*(((R24-$X$15)/($Y$15-$X$15))^2),IF(AND(R24&gt;=$Z$15,R24&lt;=$Y$15),1-2*((($Y$15-R24)/($Y$15-$X$15))^2),1)))</f>
        <v>0</v>
      </c>
    </row>
    <row r="25" customFormat="false" ht="14.25" hidden="false" customHeight="false" outlineLevel="0" collapsed="false">
      <c r="A25" s="4" t="n">
        <v>23</v>
      </c>
      <c r="B25" s="26" t="n">
        <f aca="false">IF(A25&lt;=18,0,IF(AND(A25&gt;18,A25&lt;=44),2*(((A26-$E$20)/($E$21-$E$20))^2),IF(AND(A25&gt;44,A25&lt;=74),(1/(1+EXP(-$E$25*(A25-$E$26)))),IF(AND(A25&gt;74,A25&lt;=90),EXP(-(((A25-$E$29)^2)/(2*$E$30^2))),1))))</f>
        <v>0.00274348422496571</v>
      </c>
      <c r="D25" s="4" t="s">
        <v>108</v>
      </c>
      <c r="E25" s="4" t="n">
        <v>0.09</v>
      </c>
      <c r="R25" s="12" t="n">
        <v>1250000</v>
      </c>
      <c r="S25" s="12" t="n">
        <f aca="false">IF(R25&lt;=$X$5,1,IF(AND(R25&gt;=$X$5,R25&lt;=$Z$5),1-2*(((R25-$X$5)/($Y$5-$X$5))^2),IF(AND(R25&gt;=$Z$5,R25&lt;=$Y$5),2*((($Y$5-R25)/($Y$5-$X$5))^2),0)))</f>
        <v>0.0637755102040816</v>
      </c>
      <c r="T25" s="12" t="n">
        <f aca="false">(1/(1+POWER((ABS((R25-$Z$10)/$X$10)),2*$Y$10)))</f>
        <v>0.384348315661068</v>
      </c>
      <c r="U25" s="12" t="n">
        <f aca="false">IF(R25&lt;=$X$15,0,IF(AND(R25&gt;=$X$15,R25&lt;=$Z$15),2*(((R25-$X$15)/($Y$15-$X$15))^2),IF(AND(R25&gt;=$Z$15,R25&lt;=$Y$15),1-2*((($Y$15-R25)/($Y$15-$X$15))^2),1)))</f>
        <v>0</v>
      </c>
    </row>
    <row r="26" customFormat="false" ht="14.25" hidden="false" customHeight="false" outlineLevel="0" collapsed="false">
      <c r="A26" s="4" t="n">
        <v>24</v>
      </c>
      <c r="B26" s="26" t="n">
        <f aca="false">IF(A26&lt;=18,0,IF(AND(A26&gt;18,A26&lt;=44),2*(((A27-$E$20)/($E$21-$E$20))^2),IF(AND(A26&gt;44,A26&lt;=74),(1/(1+EXP(-$E$25*(A26-$E$26)))),IF(AND(A26&gt;74,A26&lt;=90),EXP(-(((A26-$E$29)^2)/(2*$E$30^2))),1))))</f>
        <v>0.00617283950617284</v>
      </c>
      <c r="D26" s="4" t="s">
        <v>109</v>
      </c>
      <c r="E26" s="4" t="n">
        <v>50</v>
      </c>
      <c r="R26" s="12" t="n">
        <v>1300000</v>
      </c>
      <c r="S26" s="12" t="n">
        <f aca="false">IF(R26&lt;=$X$5,1,IF(AND(R26&gt;=$X$5,R26&lt;=$Z$5),1-2*(((R26-$X$5)/($Y$5-$X$5))^2),IF(AND(R26&gt;=$Z$5,R26&lt;=$Y$5),2*((($Y$5-R26)/($Y$5-$X$5))^2),0)))</f>
        <v>0.0408163265306122</v>
      </c>
      <c r="T26" s="12" t="n">
        <f aca="false">(1/(1+POWER((ABS((R26-$Z$10)/$X$10)),2*$Y$10)))</f>
        <v>0.405827685564709</v>
      </c>
      <c r="U26" s="12" t="n">
        <f aca="false">IF(R26&lt;=$X$15,0,IF(AND(R26&gt;=$X$15,R26&lt;=$Z$15),2*(((R26-$X$15)/($Y$15-$X$15))^2),IF(AND(R26&gt;=$Z$15,R26&lt;=$Y$15),1-2*((($Y$15-R26)/($Y$15-$X$15))^2),1)))</f>
        <v>0</v>
      </c>
    </row>
    <row r="27" customFormat="false" ht="14.25" hidden="false" customHeight="false" outlineLevel="0" collapsed="false">
      <c r="A27" s="4" t="n">
        <v>25</v>
      </c>
      <c r="B27" s="26" t="n">
        <f aca="false">IF(A27&lt;=18,0,IF(AND(A27&gt;18,A27&lt;=44),2*(((A28-$E$20)/($E$21-$E$20))^2),IF(AND(A27&gt;44,A27&lt;=74),(1/(1+EXP(-$E$25*(A27-$E$26)))),IF(AND(A27&gt;74,A27&lt;=90),EXP(-(((A27-$E$29)^2)/(2*$E$30^2))),1))))</f>
        <v>0.0109739368998628</v>
      </c>
      <c r="R27" s="12" t="n">
        <v>1350000</v>
      </c>
      <c r="S27" s="12" t="n">
        <f aca="false">IF(R27&lt;=$X$5,1,IF(AND(R27&gt;=$X$5,R27&lt;=$Z$5),1-2*(((R27-$X$5)/($Y$5-$X$5))^2),IF(AND(R27&gt;=$Z$5,R27&lt;=$Y$5),2*((($Y$5-R27)/($Y$5-$X$5))^2),0)))</f>
        <v>0.0229591836734694</v>
      </c>
      <c r="T27" s="12" t="n">
        <f aca="false">(1/(1+POWER((ABS((R27-$Z$10)/$X$10)),2*$Y$10)))</f>
        <v>0.428179496189955</v>
      </c>
      <c r="U27" s="12" t="n">
        <f aca="false">IF(R27&lt;=$X$15,0,IF(AND(R27&gt;=$X$15,R27&lt;=$Z$15),2*(((R27-$X$15)/($Y$15-$X$15))^2),IF(AND(R27&gt;=$Z$15,R27&lt;=$Y$15),1-2*((($Y$15-R27)/($Y$15-$X$15))^2),1)))</f>
        <v>0</v>
      </c>
    </row>
    <row r="28" customFormat="false" ht="14.25" hidden="false" customHeight="false" outlineLevel="0" collapsed="false">
      <c r="A28" s="4" t="n">
        <v>26</v>
      </c>
      <c r="B28" s="26" t="n">
        <f aca="false">IF(A28&lt;=18,0,IF(AND(A28&gt;18,A28&lt;=44),2*(((A29-$E$20)/($E$21-$E$20))^2),IF(AND(A28&gt;44,A28&lt;=74),(1/(1+EXP(-$E$25*(A28-$E$26)))),IF(AND(A28&gt;74,A28&lt;=90),EXP(-(((A28-$E$29)^2)/(2*$E$30^2))),1))))</f>
        <v>0.0171467764060357</v>
      </c>
      <c r="D28" s="17" t="s">
        <v>3</v>
      </c>
      <c r="E28" s="17"/>
      <c r="R28" s="12" t="n">
        <v>1400000</v>
      </c>
      <c r="S28" s="12" t="n">
        <f aca="false">IF(R28&lt;=$X$5,1,IF(AND(R28&gt;=$X$5,R28&lt;=$Z$5),1-2*(((R28-$X$5)/($Y$5-$X$5))^2),IF(AND(R28&gt;=$Z$5,R28&lt;=$Y$5),2*((($Y$5-R28)/($Y$5-$X$5))^2),0)))</f>
        <v>0.0102040816326531</v>
      </c>
      <c r="T28" s="12" t="n">
        <f aca="false">(1/(1+POWER((ABS((R28-$Z$10)/$X$10)),2*$Y$10)))</f>
        <v>0.451364106962009</v>
      </c>
      <c r="U28" s="12" t="n">
        <f aca="false">IF(R28&lt;=$X$15,0,IF(AND(R28&gt;=$X$15,R28&lt;=$Z$15),2*(((R28-$X$15)/($Y$15-$X$15))^2),IF(AND(R28&gt;=$Z$15,R28&lt;=$Y$15),1-2*((($Y$15-R28)/($Y$15-$X$15))^2),1)))</f>
        <v>0</v>
      </c>
    </row>
    <row r="29" customFormat="false" ht="14.25" hidden="false" customHeight="false" outlineLevel="0" collapsed="false">
      <c r="A29" s="4" t="n">
        <v>27</v>
      </c>
      <c r="B29" s="26" t="n">
        <f aca="false">IF(A29&lt;=18,0,IF(AND(A29&gt;18,A29&lt;=44),2*(((A30-$E$20)/($E$21-$E$20))^2),IF(AND(A29&gt;44,A29&lt;=74),(1/(1+EXP(-$E$25*(A29-$E$26)))),IF(AND(A29&gt;74,A29&lt;=90),EXP(-(((A29-$E$29)^2)/(2*$E$30^2))),1))))</f>
        <v>0.0246913580246914</v>
      </c>
      <c r="D29" s="4" t="s">
        <v>15</v>
      </c>
      <c r="E29" s="4" t="n">
        <v>86</v>
      </c>
      <c r="R29" s="12" t="n">
        <v>1450000</v>
      </c>
      <c r="S29" s="12" t="n">
        <f aca="false">IF(R29&lt;=$X$5,1,IF(AND(R29&gt;=$X$5,R29&lt;=$Z$5),1-2*(((R29-$X$5)/($Y$5-$X$5))^2),IF(AND(R29&gt;=$Z$5,R29&lt;=$Y$5),2*((($Y$5-R29)/($Y$5-$X$5))^2),0)))</f>
        <v>0.00255102040816327</v>
      </c>
      <c r="T29" s="12" t="n">
        <f aca="false">(1/(1+POWER((ABS((R29-$Z$10)/$X$10)),2*$Y$10)))</f>
        <v>0.475327442120064</v>
      </c>
      <c r="U29" s="12" t="n">
        <f aca="false">IF(R29&lt;=$X$15,0,IF(AND(R29&gt;=$X$15,R29&lt;=$Z$15),2*(((R29-$X$15)/($Y$15-$X$15))^2),IF(AND(R29&gt;=$Z$15,R29&lt;=$Y$15),1-2*((($Y$15-R29)/($Y$15-$X$15))^2),1)))</f>
        <v>0</v>
      </c>
    </row>
    <row r="30" customFormat="false" ht="14.25" hidden="false" customHeight="false" outlineLevel="0" collapsed="false">
      <c r="A30" s="4" t="n">
        <v>28</v>
      </c>
      <c r="B30" s="26" t="n">
        <f aca="false">IF(A30&lt;=18,0,IF(AND(A30&gt;18,A30&lt;=44),2*(((A31-$E$20)/($E$21-$E$20))^2),IF(AND(A30&gt;44,A30&lt;=74),(1/(1+EXP(-$E$25*(A30-$E$26)))),IF(AND(A30&gt;74,A30&lt;=90),EXP(-(((A30-$E$29)^2)/(2*$E$30^2))),1))))</f>
        <v>0.0336076817558299</v>
      </c>
      <c r="D30" s="4" t="s">
        <v>110</v>
      </c>
      <c r="E30" s="4" t="n">
        <v>26</v>
      </c>
      <c r="R30" s="12" t="n">
        <v>1500000</v>
      </c>
      <c r="S30" s="12" t="n">
        <f aca="false">IF(R30&lt;=$X$5,1,IF(AND(R30&gt;=$X$5,R30&lt;=$Z$5),1-2*(((R30-$X$5)/($Y$5-$X$5))^2),IF(AND(R30&gt;=$Z$5,R30&lt;=$Y$5),2*((($Y$5-R30)/($Y$5-$X$5))^2),0)))</f>
        <v>0</v>
      </c>
      <c r="T30" s="12" t="n">
        <f aca="false">(1/(1+POWER((ABS((R30-$Z$10)/$X$10)),2*$Y$10)))</f>
        <v>0.5</v>
      </c>
      <c r="U30" s="12" t="n">
        <f aca="false">IF(R30&lt;=$X$15,0,IF(AND(R30&gt;=$X$15,R30&lt;=$Z$15),2*(((R30-$X$15)/($Y$15-$X$15))^2),IF(AND(R30&gt;=$Z$15,R30&lt;=$Y$15),1-2*((($Y$15-R30)/($Y$15-$X$15))^2),1)))</f>
        <v>0</v>
      </c>
    </row>
    <row r="31" customFormat="false" ht="14.25" hidden="false" customHeight="false" outlineLevel="0" collapsed="false">
      <c r="A31" s="4" t="n">
        <v>29</v>
      </c>
      <c r="B31" s="26" t="n">
        <f aca="false">IF(A31&lt;=18,0,IF(AND(A31&gt;18,A31&lt;=44),2*(((A32-$E$20)/($E$21-$E$20))^2),IF(AND(A31&gt;44,A31&lt;=74),(1/(1+EXP(-$E$25*(A31-$E$26)))),IF(AND(A31&gt;74,A31&lt;=90),EXP(-(((A31-$E$29)^2)/(2*$E$30^2))),1))))</f>
        <v>0.0438957475994513</v>
      </c>
      <c r="R31" s="12" t="n">
        <v>1550000</v>
      </c>
      <c r="S31" s="12" t="n">
        <f aca="false">IF(R31&lt;=$X$5,1,IF(AND(R31&gt;=$X$5,R31&lt;=$Z$5),1-2*(((R31-$X$5)/($Y$5-$X$5))^2),IF(AND(R31&gt;=$Z$5,R31&lt;=$Y$5),2*((($Y$5-R31)/($Y$5-$X$5))^2),0)))</f>
        <v>0</v>
      </c>
      <c r="T31" s="12" t="n">
        <f aca="false">(1/(1+POWER((ABS((R31-$Z$10)/$X$10)),2*$Y$10)))</f>
        <v>0.52529619215663</v>
      </c>
      <c r="U31" s="12" t="n">
        <f aca="false">IF(R31&lt;=$X$15,0,IF(AND(R31&gt;=$X$15,R31&lt;=$Z$15),2*(((R31-$X$15)/($Y$15-$X$15))^2),IF(AND(R31&gt;=$Z$15,R31&lt;=$Y$15),1-2*((($Y$15-R31)/($Y$15-$X$15))^2),1)))</f>
        <v>0</v>
      </c>
    </row>
    <row r="32" customFormat="false" ht="14.25" hidden="false" customHeight="false" outlineLevel="0" collapsed="false">
      <c r="A32" s="4" t="n">
        <v>30</v>
      </c>
      <c r="B32" s="26" t="n">
        <f aca="false">IF(A32&lt;=18,0,IF(AND(A32&gt;18,A32&lt;=44),2*(((A33-$E$20)/($E$21-$E$20))^2),IF(AND(A32&gt;44,A32&lt;=74),(1/(1+EXP(-$E$25*(A32-$E$26)))),IF(AND(A32&gt;74,A32&lt;=90),EXP(-(((A32-$E$29)^2)/(2*$E$30^2))),1))))</f>
        <v>0.0555555555555556</v>
      </c>
      <c r="R32" s="12" t="n">
        <v>1600000</v>
      </c>
      <c r="S32" s="12" t="n">
        <f aca="false">IF(R32&lt;=$X$5,1,IF(AND(R32&gt;=$X$5,R32&lt;=$Z$5),1-2*(((R32-$X$5)/($Y$5-$X$5))^2),IF(AND(R32&gt;=$Z$5,R32&lt;=$Y$5),2*((($Y$5-R32)/($Y$5-$X$5))^2),0)))</f>
        <v>0</v>
      </c>
      <c r="T32" s="12" t="n">
        <f aca="false">(1/(1+POWER((ABS((R32-$Z$10)/$X$10)),2*$Y$10)))</f>
        <v>0.551114111621274</v>
      </c>
      <c r="U32" s="12" t="n">
        <f aca="false">IF(R32&lt;=$X$15,0,IF(AND(R32&gt;=$X$15,R32&lt;=$Z$15),2*(((R32-$X$15)/($Y$15-$X$15))^2),IF(AND(R32&gt;=$Z$15,R32&lt;=$Y$15),1-2*((($Y$15-R32)/($Y$15-$X$15))^2),1)))</f>
        <v>0</v>
      </c>
    </row>
    <row r="33" customFormat="false" ht="14.25" hidden="false" customHeight="false" outlineLevel="0" collapsed="false">
      <c r="A33" s="4" t="n">
        <v>31</v>
      </c>
      <c r="B33" s="26" t="n">
        <f aca="false">IF(A33&lt;=18,0,IF(AND(A33&gt;18,A33&lt;=44),2*(((A34-$E$20)/($E$21-$E$20))^2),IF(AND(A33&gt;44,A33&lt;=74),(1/(1+EXP(-$E$25*(A33-$E$26)))),IF(AND(A33&gt;74,A33&lt;=90),EXP(-(((A33-$E$29)^2)/(2*$E$30^2))),1))))</f>
        <v>0.0685871056241427</v>
      </c>
      <c r="R33" s="12" t="n">
        <v>1650000</v>
      </c>
      <c r="S33" s="12" t="n">
        <f aca="false">IF(R33&lt;=$X$5,1,IF(AND(R33&gt;=$X$5,R33&lt;=$Z$5),1-2*(((R33-$X$5)/($Y$5-$X$5))^2),IF(AND(R33&gt;=$Z$5,R33&lt;=$Y$5),2*((($Y$5-R33)/($Y$5-$X$5))^2),0)))</f>
        <v>0</v>
      </c>
      <c r="T33" s="12" t="n">
        <f aca="false">(1/(1+POWER((ABS((R33-$Z$10)/$X$10)),2*$Y$10)))</f>
        <v>0.57733582519895</v>
      </c>
      <c r="U33" s="12" t="n">
        <f aca="false">IF(R33&lt;=$X$15,0,IF(AND(R33&gt;=$X$15,R33&lt;=$Z$15),2*(((R33-$X$15)/($Y$15-$X$15))^2),IF(AND(R33&gt;=$Z$15,R33&lt;=$Y$15),1-2*((($Y$15-R33)/($Y$15-$X$15))^2),1)))</f>
        <v>0</v>
      </c>
    </row>
    <row r="34" customFormat="false" ht="14.25" hidden="false" customHeight="false" outlineLevel="0" collapsed="false">
      <c r="A34" s="4" t="n">
        <v>32</v>
      </c>
      <c r="B34" s="26" t="n">
        <f aca="false">IF(A34&lt;=18,0,IF(AND(A34&gt;18,A34&lt;=44),2*(((A35-$E$20)/($E$21-$E$20))^2),IF(AND(A34&gt;44,A34&lt;=74),(1/(1+EXP(-$E$25*(A34-$E$26)))),IF(AND(A34&gt;74,A34&lt;=90),EXP(-(((A34-$E$29)^2)/(2*$E$30^2))),1))))</f>
        <v>0.0829903978052126</v>
      </c>
      <c r="R34" s="12" t="n">
        <v>1700000</v>
      </c>
      <c r="S34" s="12" t="n">
        <f aca="false">IF(R34&lt;=$X$5,1,IF(AND(R34&gt;=$X$5,R34&lt;=$Z$5),1-2*(((R34-$X$5)/($Y$5-$X$5))^2),IF(AND(R34&gt;=$Z$5,R34&lt;=$Y$5),2*((($Y$5-R34)/($Y$5-$X$5))^2),0)))</f>
        <v>0</v>
      </c>
      <c r="T34" s="12" t="n">
        <f aca="false">(1/(1+POWER((ABS((R34-$Z$10)/$X$10)),2*$Y$10)))</f>
        <v>0.603828271239659</v>
      </c>
      <c r="U34" s="12" t="n">
        <f aca="false">IF(R34&lt;=$X$15,0,IF(AND(R34&gt;=$X$15,R34&lt;=$Z$15),2*(((R34-$X$15)/($Y$15-$X$15))^2),IF(AND(R34&gt;=$Z$15,R34&lt;=$Y$15),1-2*((($Y$15-R34)/($Y$15-$X$15))^2),1)))</f>
        <v>0</v>
      </c>
    </row>
    <row r="35" customFormat="false" ht="14.25" hidden="false" customHeight="false" outlineLevel="0" collapsed="false">
      <c r="A35" s="4" t="n">
        <v>33</v>
      </c>
      <c r="B35" s="26" t="n">
        <f aca="false">IF(A35&lt;=18,0,IF(AND(A35&gt;18,A35&lt;=44),2*(((A36-$E$20)/($E$21-$E$20))^2),IF(AND(A35&gt;44,A35&lt;=74),(1/(1+EXP(-$E$25*(A35-$E$26)))),IF(AND(A35&gt;74,A35&lt;=90),EXP(-(((A35-$E$29)^2)/(2*$E$30^2))),1))))</f>
        <v>0.0987654320987654</v>
      </c>
      <c r="R35" s="12" t="n">
        <v>1750000</v>
      </c>
      <c r="S35" s="12" t="n">
        <f aca="false">IF(R35&lt;=$X$5,1,IF(AND(R35&gt;=$X$5,R35&lt;=$Z$5),1-2*(((R35-$X$5)/($Y$5-$X$5))^2),IF(AND(R35&gt;=$Z$5,R35&lt;=$Y$5),2*((($Y$5-R35)/($Y$5-$X$5))^2),0)))</f>
        <v>0</v>
      </c>
      <c r="T35" s="12" t="n">
        <f aca="false">(1/(1+POWER((ABS((R35-$Z$10)/$X$10)),2*$Y$10)))</f>
        <v>0.630444820686471</v>
      </c>
      <c r="U35" s="12" t="n">
        <f aca="false">IF(R35&lt;=$X$15,0,IF(AND(R35&gt;=$X$15,R35&lt;=$Z$15),2*(((R35-$X$15)/($Y$15-$X$15))^2),IF(AND(R35&gt;=$Z$15,R35&lt;=$Y$15),1-2*((($Y$15-R35)/($Y$15-$X$15))^2),1)))</f>
        <v>0</v>
      </c>
    </row>
    <row r="36" customFormat="false" ht="14.25" hidden="false" customHeight="false" outlineLevel="0" collapsed="false">
      <c r="A36" s="4" t="n">
        <v>34</v>
      </c>
      <c r="B36" s="26" t="n">
        <f aca="false">IF(A36&lt;=18,0,IF(AND(A36&gt;18,A36&lt;=44),2*(((A37-$E$20)/($E$21-$E$20))^2),IF(AND(A36&gt;44,A36&lt;=74),(1/(1+EXP(-$E$25*(A36-$E$26)))),IF(AND(A36&gt;74,A36&lt;=90),EXP(-(((A36-$E$29)^2)/(2*$E$30^2))),1))))</f>
        <v>0.115912208504801</v>
      </c>
      <c r="R36" s="12" t="n">
        <v>1800000</v>
      </c>
      <c r="S36" s="12" t="n">
        <f aca="false">IF(R36&lt;=$X$5,1,IF(AND(R36&gt;=$X$5,R36&lt;=$Z$5),1-2*(((R36-$X$5)/($Y$5-$X$5))^2),IF(AND(R36&gt;=$Z$5,R36&lt;=$Y$5),2*((($Y$5-R36)/($Y$5-$X$5))^2),0)))</f>
        <v>0</v>
      </c>
      <c r="T36" s="12" t="n">
        <f aca="false">(1/(1+POWER((ABS((R36-$Z$10)/$X$10)),2*$Y$10)))</f>
        <v>0.65702752534689</v>
      </c>
      <c r="U36" s="12" t="n">
        <f aca="false">IF(R36&lt;=$X$15,0,IF(AND(R36&gt;=$X$15,R36&lt;=$Z$15),2*(((R36-$X$15)/($Y$15-$X$15))^2),IF(AND(R36&gt;=$Z$15,R36&lt;=$Y$15),1-2*((($Y$15-R36)/($Y$15-$X$15))^2),1)))</f>
        <v>0</v>
      </c>
    </row>
    <row r="37" customFormat="false" ht="14.25" hidden="false" customHeight="false" outlineLevel="0" collapsed="false">
      <c r="A37" s="4" t="n">
        <v>35</v>
      </c>
      <c r="B37" s="26" t="n">
        <f aca="false">IF(A37&lt;=18,0,IF(AND(A37&gt;18,A37&lt;=44),2*(((A38-$E$20)/($E$21-$E$20))^2),IF(AND(A37&gt;44,A37&lt;=74),(1/(1+EXP(-$E$25*(A37-$E$26)))),IF(AND(A37&gt;74,A37&lt;=90),EXP(-(((A37-$E$29)^2)/(2*$E$30^2))),1))))</f>
        <v>0.13443072702332</v>
      </c>
      <c r="R37" s="12" t="n">
        <v>1850000</v>
      </c>
      <c r="S37" s="12" t="n">
        <f aca="false">IF(R37&lt;=$X$5,1,IF(AND(R37&gt;=$X$5,R37&lt;=$Z$5),1-2*(((R37-$X$5)/($Y$5-$X$5))^2),IF(AND(R37&gt;=$Z$5,R37&lt;=$Y$5),2*((($Y$5-R37)/($Y$5-$X$5))^2),0)))</f>
        <v>0</v>
      </c>
      <c r="T37" s="12" t="n">
        <f aca="false">(1/(1+POWER((ABS((R37-$Z$10)/$X$10)),2*$Y$10)))</f>
        <v>0.683410034541572</v>
      </c>
      <c r="U37" s="12" t="n">
        <f aca="false">IF(R37&lt;=$X$15,0,IF(AND(R37&gt;=$X$15,R37&lt;=$Z$15),2*(((R37-$X$15)/($Y$15-$X$15))^2),IF(AND(R37&gt;=$Z$15,R37&lt;=$Y$15),1-2*((($Y$15-R37)/($Y$15-$X$15))^2),1)))</f>
        <v>0</v>
      </c>
    </row>
    <row r="38" customFormat="false" ht="14.25" hidden="false" customHeight="false" outlineLevel="0" collapsed="false">
      <c r="A38" s="4" t="n">
        <v>36</v>
      </c>
      <c r="B38" s="26" t="n">
        <f aca="false">IF(A38&lt;=18,0,IF(AND(A38&gt;18,A38&lt;=44),2*(((A39-$E$20)/($E$21-$E$20))^2),IF(AND(A38&gt;44,A38&lt;=74),(1/(1+EXP(-$E$25*(A38-$E$26)))),IF(AND(A38&gt;74,A38&lt;=90),EXP(-(((A38-$E$29)^2)/(2*$E$30^2))),1))))</f>
        <v>0.154320987654321</v>
      </c>
      <c r="R38" s="12" t="n">
        <v>1900000</v>
      </c>
      <c r="S38" s="12" t="n">
        <f aca="false">IF(R38&lt;=$X$5,1,IF(AND(R38&gt;=$X$5,R38&lt;=$Z$5),1-2*(((R38-$X$5)/($Y$5-$X$5))^2),IF(AND(R38&gt;=$Z$5,R38&lt;=$Y$5),2*((($Y$5-R38)/($Y$5-$X$5))^2),0)))</f>
        <v>0</v>
      </c>
      <c r="T38" s="12" t="n">
        <f aca="false">(1/(1+POWER((ABS((R38-$Z$10)/$X$10)),2*$Y$10)))</f>
        <v>0.709421112372304</v>
      </c>
      <c r="U38" s="12" t="n">
        <f aca="false">IF(R38&lt;=$X$15,0,IF(AND(R38&gt;=$X$15,R38&lt;=$Z$15),2*(((R38-$X$15)/($Y$15-$X$15))^2),IF(AND(R38&gt;=$Z$15,R38&lt;=$Y$15),1-2*((($Y$15-R38)/($Y$15-$X$15))^2),1)))</f>
        <v>0</v>
      </c>
    </row>
    <row r="39" customFormat="false" ht="14.25" hidden="false" customHeight="false" outlineLevel="0" collapsed="false">
      <c r="A39" s="4" t="n">
        <v>37</v>
      </c>
      <c r="B39" s="26" t="n">
        <f aca="false">IF(A39&lt;=18,0,IF(AND(A39&gt;18,A39&lt;=44),2*(((A40-$E$20)/($E$21-$E$20))^2),IF(AND(A39&gt;44,A39&lt;=74),(1/(1+EXP(-$E$25*(A39-$E$26)))),IF(AND(A39&gt;74,A39&lt;=90),EXP(-(((A39-$E$29)^2)/(2*$E$30^2))),1))))</f>
        <v>0.175582990397805</v>
      </c>
      <c r="R39" s="12" t="n">
        <v>1950000</v>
      </c>
      <c r="S39" s="12" t="n">
        <f aca="false">IF(R39&lt;=$X$5,1,IF(AND(R39&gt;=$X$5,R39&lt;=$Z$5),1-2*(((R39-$X$5)/($Y$5-$X$5))^2),IF(AND(R39&gt;=$Z$5,R39&lt;=$Y$5),2*((($Y$5-R39)/($Y$5-$X$5))^2),0)))</f>
        <v>0</v>
      </c>
      <c r="T39" s="12" t="n">
        <f aca="false">(1/(1+POWER((ABS((R39-$Z$10)/$X$10)),2*$Y$10)))</f>
        <v>0.734888637100221</v>
      </c>
      <c r="U39" s="12" t="n">
        <f aca="false">IF(R39&lt;=$X$15,0,IF(AND(R39&gt;=$X$15,R39&lt;=$Z$15),2*(((R39-$X$15)/($Y$15-$X$15))^2),IF(AND(R39&gt;=$Z$15,R39&lt;=$Y$15),1-2*((($Y$15-R39)/($Y$15-$X$15))^2),1)))</f>
        <v>0</v>
      </c>
    </row>
    <row r="40" customFormat="false" ht="14.25" hidden="false" customHeight="false" outlineLevel="0" collapsed="false">
      <c r="A40" s="4" t="n">
        <v>38</v>
      </c>
      <c r="B40" s="26" t="n">
        <f aca="false">IF(A40&lt;=18,0,IF(AND(A40&gt;18,A40&lt;=44),2*(((A41-$E$20)/($E$21-$E$20))^2),IF(AND(A40&gt;44,A40&lt;=74),(1/(1+EXP(-$E$25*(A40-$E$26)))),IF(AND(A40&gt;74,A40&lt;=90),EXP(-(((A40-$E$29)^2)/(2*$E$30^2))),1))))</f>
        <v>0.198216735253772</v>
      </c>
      <c r="R40" s="12" t="n">
        <v>2000000</v>
      </c>
      <c r="S40" s="12" t="n">
        <f aca="false">IF(R40&lt;=$X$5,1,IF(AND(R40&gt;=$X$5,R40&lt;=$Z$5),1-2*(((R40-$X$5)/($Y$5-$X$5))^2),IF(AND(R40&gt;=$Z$5,R40&lt;=$Y$5),2*((($Y$5-R40)/($Y$5-$X$5))^2),0)))</f>
        <v>0</v>
      </c>
      <c r="T40" s="12" t="n">
        <f aca="false">(1/(1+POWER((ABS((R40-$Z$10)/$X$10)),2*$Y$10)))</f>
        <v>0.759643916913947</v>
      </c>
      <c r="U40" s="12" t="n">
        <f aca="false">IF(R40&lt;=$X$15,0,IF(AND(R40&gt;=$X$15,R40&lt;=$Z$15),2*(((R40-$X$15)/($Y$15-$X$15))^2),IF(AND(R40&gt;=$Z$15,R40&lt;=$Y$15),1-2*((($Y$15-R40)/($Y$15-$X$15))^2),1)))</f>
        <v>0</v>
      </c>
    </row>
    <row r="41" customFormat="false" ht="14.25" hidden="false" customHeight="false" outlineLevel="0" collapsed="false">
      <c r="A41" s="4" t="n">
        <v>39</v>
      </c>
      <c r="B41" s="26" t="n">
        <f aca="false">IF(A41&lt;=18,0,IF(AND(A41&gt;18,A41&lt;=44),2*(((A42-$E$20)/($E$21-$E$20))^2),IF(AND(A41&gt;44,A41&lt;=74),(1/(1+EXP(-$E$25*(A41-$E$26)))),IF(AND(A41&gt;74,A41&lt;=90),EXP(-(((A41-$E$29)^2)/(2*$E$30^2))),1))))</f>
        <v>0.222222222222222</v>
      </c>
      <c r="R41" s="12" t="n">
        <v>2050000</v>
      </c>
      <c r="S41" s="12" t="n">
        <f aca="false">IF(R41&lt;=$X$5,1,IF(AND(R41&gt;=$X$5,R41&lt;=$Z$5),1-2*(((R41-$X$5)/($Y$5-$X$5))^2),IF(AND(R41&gt;=$Z$5,R41&lt;=$Y$5),2*((($Y$5-R41)/($Y$5-$X$5))^2),0)))</f>
        <v>0</v>
      </c>
      <c r="T41" s="12" t="n">
        <f aca="false">(1/(1+POWER((ABS((R41-$Z$10)/$X$10)),2*$Y$10)))</f>
        <v>0.783526118506489</v>
      </c>
      <c r="U41" s="12" t="n">
        <f aca="false">IF(R41&lt;=$X$15,0,IF(AND(R41&gt;=$X$15,R41&lt;=$Z$15),2*(((R41-$X$15)/($Y$15-$X$15))^2),IF(AND(R41&gt;=$Z$15,R41&lt;=$Y$15),1-2*((($Y$15-R41)/($Y$15-$X$15))^2),1)))</f>
        <v>0</v>
      </c>
    </row>
    <row r="42" customFormat="false" ht="14.25" hidden="false" customHeight="false" outlineLevel="0" collapsed="false">
      <c r="A42" s="4" t="n">
        <v>40</v>
      </c>
      <c r="B42" s="26" t="n">
        <f aca="false">IF(A42&lt;=18,0,IF(AND(A42&gt;18,A42&lt;=44),2*(((A43-$E$20)/($E$21-$E$20))^2),IF(AND(A42&gt;44,A42&lt;=74),(1/(1+EXP(-$E$25*(A42-$E$26)))),IF(AND(A42&gt;74,A42&lt;=90),EXP(-(((A42-$E$29)^2)/(2*$E$30^2))),1))))</f>
        <v>0.247599451303155</v>
      </c>
      <c r="R42" s="12" t="n">
        <v>2100000</v>
      </c>
      <c r="S42" s="12" t="n">
        <f aca="false">IF(R42&lt;=$X$5,1,IF(AND(R42&gt;=$X$5,R42&lt;=$Z$5),1-2*(((R42-$X$5)/($Y$5-$X$5))^2),IF(AND(R42&gt;=$Z$5,R42&lt;=$Y$5),2*((($Y$5-R42)/($Y$5-$X$5))^2),0)))</f>
        <v>0</v>
      </c>
      <c r="T42" s="12" t="n">
        <f aca="false">(1/(1+POWER((ABS((R42-$Z$10)/$X$10)),2*$Y$10)))</f>
        <v>0.80638658172728</v>
      </c>
      <c r="U42" s="12" t="n">
        <f aca="false">IF(R42&lt;=$X$15,0,IF(AND(R42&gt;=$X$15,R42&lt;=$Z$15),2*(((R42-$X$15)/($Y$15-$X$15))^2),IF(AND(R42&gt;=$Z$15,R42&lt;=$Y$15),1-2*((($Y$15-R42)/($Y$15-$X$15))^2),1)))</f>
        <v>0</v>
      </c>
    </row>
    <row r="43" customFormat="false" ht="14.25" hidden="false" customHeight="false" outlineLevel="0" collapsed="false">
      <c r="A43" s="4" t="n">
        <v>41</v>
      </c>
      <c r="B43" s="26" t="n">
        <f aca="false">IF(A43&lt;=18,0,IF(AND(A43&gt;18,A43&lt;=44),2*(((A44-$E$20)/($E$21-$E$20))^2),IF(AND(A43&gt;44,A43&lt;=74),(1/(1+EXP(-$E$25*(A43-$E$26)))),IF(AND(A43&gt;74,A43&lt;=90),EXP(-(((A43-$E$29)^2)/(2*$E$30^2))),1))))</f>
        <v>0.274348422496571</v>
      </c>
      <c r="R43" s="12" t="n">
        <v>2150000</v>
      </c>
      <c r="S43" s="12" t="n">
        <f aca="false">IF(R43&lt;=$X$5,1,IF(AND(R43&gt;=$X$5,R43&lt;=$Z$5),1-2*(((R43-$X$5)/($Y$5-$X$5))^2),IF(AND(R43&gt;=$Z$5,R43&lt;=$Y$5),2*((($Y$5-R43)/($Y$5-$X$5))^2),0)))</f>
        <v>0</v>
      </c>
      <c r="T43" s="12" t="n">
        <f aca="false">(1/(1+POWER((ABS((R43-$Z$10)/$X$10)),2*$Y$10)))</f>
        <v>0.828092789090913</v>
      </c>
      <c r="U43" s="12" t="n">
        <f aca="false">IF(R43&lt;=$X$15,0,IF(AND(R43&gt;=$X$15,R43&lt;=$Z$15),2*(((R43-$X$15)/($Y$15-$X$15))^2),IF(AND(R43&gt;=$Z$15,R43&lt;=$Y$15),1-2*((($Y$15-R43)/($Y$15-$X$15))^2),1)))</f>
        <v>0</v>
      </c>
    </row>
    <row r="44" customFormat="false" ht="14.25" hidden="false" customHeight="false" outlineLevel="0" collapsed="false">
      <c r="A44" s="4" t="n">
        <v>42</v>
      </c>
      <c r="B44" s="26" t="n">
        <f aca="false">IF(A44&lt;=18,0,IF(AND(A44&gt;18,A44&lt;=44),2*(((A45-$E$20)/($E$21-$E$20))^2),IF(AND(A44&gt;44,A44&lt;=74),(1/(1+EXP(-$E$25*(A44-$E$26)))),IF(AND(A44&gt;74,A44&lt;=90),EXP(-(((A44-$E$29)^2)/(2*$E$30^2))),1))))</f>
        <v>0.302469135802469</v>
      </c>
      <c r="R44" s="12" t="n">
        <v>2200000</v>
      </c>
      <c r="S44" s="12" t="n">
        <f aca="false">IF(R44&lt;=$X$5,1,IF(AND(R44&gt;=$X$5,R44&lt;=$Z$5),1-2*(((R44-$X$5)/($Y$5-$X$5))^2),IF(AND(R44&gt;=$Z$5,R44&lt;=$Y$5),2*((($Y$5-R44)/($Y$5-$X$5))^2),0)))</f>
        <v>0</v>
      </c>
      <c r="T44" s="12" t="n">
        <f aca="false">(1/(1+POWER((ABS((R44-$Z$10)/$X$10)),2*$Y$10)))</f>
        <v>0.848531774863307</v>
      </c>
      <c r="U44" s="12" t="n">
        <f aca="false">IF(R44&lt;=$X$15,0,IF(AND(R44&gt;=$X$15,R44&lt;=$Z$15),2*(((R44-$X$15)/($Y$15-$X$15))^2),IF(AND(R44&gt;=$Z$15,R44&lt;=$Y$15),1-2*((($Y$15-R44)/($Y$15-$X$15))^2),1)))</f>
        <v>0</v>
      </c>
    </row>
    <row r="45" customFormat="false" ht="14.25" hidden="false" customHeight="false" outlineLevel="0" collapsed="false">
      <c r="A45" s="4" t="n">
        <v>43</v>
      </c>
      <c r="B45" s="26" t="n">
        <f aca="false">IF(A45&lt;=18,0,IF(AND(A45&gt;18,A45&lt;=44),2*(((A46-$E$20)/($E$21-$E$20))^2),IF(AND(A45&gt;44,A45&lt;=74),(1/(1+EXP(-$E$25*(A45-$E$26)))),IF(AND(A45&gt;74,A45&lt;=90),EXP(-(((A45-$E$29)^2)/(2*$E$30^2))),1))))</f>
        <v>0.33196159122085</v>
      </c>
      <c r="R45" s="12" t="n">
        <v>2250000</v>
      </c>
      <c r="S45" s="12" t="n">
        <f aca="false">IF(R45&lt;=$X$5,1,IF(AND(R45&gt;=$X$5,R45&lt;=$Z$5),1-2*(((R45-$X$5)/($Y$5-$X$5))^2),IF(AND(R45&gt;=$Z$5,R45&lt;=$Y$5),2*((($Y$5-R45)/($Y$5-$X$5))^2),0)))</f>
        <v>0</v>
      </c>
      <c r="T45" s="12" t="n">
        <f aca="false">(1/(1+POWER((ABS((R45-$Z$10)/$X$10)),2*$Y$10)))</f>
        <v>0.867612793899598</v>
      </c>
      <c r="U45" s="12" t="n">
        <f aca="false">IF(R45&lt;=$X$15,0,IF(AND(R45&gt;=$X$15,R45&lt;=$Z$15),2*(((R45-$X$15)/($Y$15-$X$15))^2),IF(AND(R45&gt;=$Z$15,R45&lt;=$Y$15),1-2*((($Y$15-R45)/($Y$15-$X$15))^2),1)))</f>
        <v>0</v>
      </c>
    </row>
    <row r="46" customFormat="false" ht="14.25" hidden="false" customHeight="false" outlineLevel="0" collapsed="false">
      <c r="A46" s="4" t="n">
        <v>44</v>
      </c>
      <c r="B46" s="26" t="n">
        <f aca="false">IF(A46&lt;=18,0,IF(AND(A46&gt;18,A46&lt;=44),2*(((A47-$E$20)/($E$21-$E$20))^2),IF(AND(A46&gt;44,A46&lt;=74),(1/(1+EXP(-$E$25*(A46-$E$26)))),IF(AND(A46&gt;74,A46&lt;=90),EXP(-(((A46-$E$29)^2)/(2*$E$30^2))),1))))</f>
        <v>0.362825788751715</v>
      </c>
      <c r="R46" s="12" t="n">
        <v>2300000</v>
      </c>
      <c r="S46" s="12" t="n">
        <f aca="false">IF(R46&lt;=$X$5,1,IF(AND(R46&gt;=$X$5,R46&lt;=$Z$5),1-2*(((R46-$X$5)/($Y$5-$X$5))^2),IF(AND(R46&gt;=$Z$5,R46&lt;=$Y$5),2*((($Y$5-R46)/($Y$5-$X$5))^2),0)))</f>
        <v>0</v>
      </c>
      <c r="T46" s="12" t="n">
        <f aca="false">(1/(1+POWER((ABS((R46-$Z$10)/$X$10)),2*$Y$10)))</f>
        <v>0.885269121813031</v>
      </c>
      <c r="U46" s="12" t="n">
        <f aca="false">IF(R46&lt;=$X$15,0,IF(AND(R46&gt;=$X$15,R46&lt;=$Z$15),2*(((R46-$X$15)/($Y$15-$X$15))^2),IF(AND(R46&gt;=$Z$15,R46&lt;=$Y$15),1-2*((($Y$15-R46)/($Y$15-$X$15))^2),1)))</f>
        <v>0</v>
      </c>
    </row>
    <row r="47" customFormat="false" ht="14.25" hidden="false" customHeight="false" outlineLevel="0" collapsed="false">
      <c r="A47" s="4" t="n">
        <v>45</v>
      </c>
      <c r="B47" s="26" t="n">
        <f aca="false">IF(A47&lt;=18,0,IF(AND(A47&gt;18,A47&lt;=44),2*(((A48-$E$20)/($E$21-$E$20))^2),IF(AND(A47&gt;44,A47&lt;=74),(1/(1+EXP(-$E$25*(A47-$E$26)))),IF(AND(A47&gt;74,A47&lt;=90),EXP(-(((A47-$E$29)^2)/(2*$E$30^2))),1))))</f>
        <v>0.389360766050778</v>
      </c>
      <c r="R47" s="12" t="n">
        <v>2350000</v>
      </c>
      <c r="S47" s="12" t="n">
        <f aca="false">IF(R47&lt;=$X$5,1,IF(AND(R47&gt;=$X$5,R47&lt;=$Z$5),1-2*(((R47-$X$5)/($Y$5-$X$5))^2),IF(AND(R47&gt;=$Z$5,R47&lt;=$Y$5),2*((($Y$5-R47)/($Y$5-$X$5))^2),0)))</f>
        <v>0</v>
      </c>
      <c r="T47" s="12" t="n">
        <f aca="false">(1/(1+POWER((ABS((R47-$Z$10)/$X$10)),2*$Y$10)))</f>
        <v>0.901458919707124</v>
      </c>
      <c r="U47" s="12" t="n">
        <f aca="false">IF(R47&lt;=$X$15,0,IF(AND(R47&gt;=$X$15,R47&lt;=$Z$15),2*(((R47-$X$15)/($Y$15-$X$15))^2),IF(AND(R47&gt;=$Z$15,R47&lt;=$Y$15),1-2*((($Y$15-R47)/($Y$15-$X$15))^2),1)))</f>
        <v>0</v>
      </c>
    </row>
    <row r="48" customFormat="false" ht="14.25" hidden="false" customHeight="false" outlineLevel="0" collapsed="false">
      <c r="A48" s="4" t="n">
        <v>46</v>
      </c>
      <c r="B48" s="26" t="n">
        <f aca="false">IF(A48&lt;=18,0,IF(AND(A48&gt;18,A48&lt;=44),2*(((A49-$E$20)/($E$21-$E$20))^2),IF(AND(A48&gt;44,A48&lt;=74),(1/(1+EXP(-$E$25*(A48-$E$26)))),IF(AND(A48&gt;74,A48&lt;=90),EXP(-(((A48-$E$29)^2)/(2*$E$30^2))),1))))</f>
        <v>0.410959565941335</v>
      </c>
      <c r="R48" s="12" t="n">
        <v>2400000</v>
      </c>
      <c r="S48" s="12" t="n">
        <f aca="false">IF(R48&lt;=$X$5,1,IF(AND(R48&gt;=$X$5,R48&lt;=$Z$5),1-2*(((R48-$X$5)/($Y$5-$X$5))^2),IF(AND(R48&gt;=$Z$5,R48&lt;=$Y$5),2*((($Y$5-R48)/($Y$5-$X$5))^2),0)))</f>
        <v>0</v>
      </c>
      <c r="T48" s="12" t="n">
        <f aca="false">(1/(1+POWER((ABS((R48-$Z$10)/$X$10)),2*$Y$10)))</f>
        <v>0.916165161674521</v>
      </c>
      <c r="U48" s="12" t="n">
        <f aca="false">IF(R48&lt;=$X$15,0,IF(AND(R48&gt;=$X$15,R48&lt;=$Z$15),2*(((R48-$X$15)/($Y$15-$X$15))^2),IF(AND(R48&gt;=$Z$15,R48&lt;=$Y$15),1-2*((($Y$15-R48)/($Y$15-$X$15))^2),1)))</f>
        <v>0</v>
      </c>
    </row>
    <row r="49" customFormat="false" ht="14.25" hidden="false" customHeight="false" outlineLevel="0" collapsed="false">
      <c r="A49" s="4" t="n">
        <v>47</v>
      </c>
      <c r="B49" s="26" t="n">
        <f aca="false">IF(A49&lt;=18,0,IF(AND(A49&gt;18,A49&lt;=44),2*(((A50-$E$20)/($E$21-$E$20))^2),IF(AND(A49&gt;44,A49&lt;=74),(1/(1+EXP(-$E$25*(A49-$E$26)))),IF(AND(A49&gt;74,A49&lt;=90),EXP(-(((A49-$E$29)^2)/(2*$E$30^2))),1))))</f>
        <v>0.432907095034546</v>
      </c>
      <c r="R49" s="12" t="n">
        <v>2450000</v>
      </c>
      <c r="S49" s="12" t="n">
        <f aca="false">IF(R49&lt;=$X$5,1,IF(AND(R49&gt;=$X$5,R49&lt;=$Z$5),1-2*(((R49-$X$5)/($Y$5-$X$5))^2),IF(AND(R49&gt;=$Z$5,R49&lt;=$Y$5),2*((($Y$5-R49)/($Y$5-$X$5))^2),0)))</f>
        <v>0</v>
      </c>
      <c r="T49" s="12" t="n">
        <f aca="false">(1/(1+POWER((ABS((R49-$Z$10)/$X$10)),2*$Y$10)))</f>
        <v>0.929394684515885</v>
      </c>
      <c r="U49" s="12" t="n">
        <f aca="false">IF(R49&lt;=$X$15,0,IF(AND(R49&gt;=$X$15,R49&lt;=$Z$15),2*(((R49-$X$15)/($Y$15-$X$15))^2),IF(AND(R49&gt;=$Z$15,R49&lt;=$Y$15),1-2*((($Y$15-R49)/($Y$15-$X$15))^2),1)))</f>
        <v>0</v>
      </c>
    </row>
    <row r="50" customFormat="false" ht="14.25" hidden="false" customHeight="false" outlineLevel="0" collapsed="false">
      <c r="A50" s="4" t="n">
        <v>48</v>
      </c>
      <c r="B50" s="26" t="n">
        <f aca="false">IF(A50&lt;=18,0,IF(AND(A50&gt;18,A50&lt;=44),2*(((A51-$E$20)/($E$21-$E$20))^2),IF(AND(A50&gt;44,A50&lt;=74),(1/(1+EXP(-$E$25*(A50-$E$26)))),IF(AND(A50&gt;74,A50&lt;=90),EXP(-(((A50-$E$29)^2)/(2*$E$30^2))),1))))</f>
        <v>0.45512110762642</v>
      </c>
      <c r="R50" s="12" t="n">
        <v>2500000</v>
      </c>
      <c r="S50" s="12" t="n">
        <f aca="false">IF(R50&lt;=$X$5,1,IF(AND(R50&gt;=$X$5,R50&lt;=$Z$5),1-2*(((R50-$X$5)/($Y$5-$X$5))^2),IF(AND(R50&gt;=$Z$5,R50&lt;=$Y$5),2*((($Y$5-R50)/($Y$5-$X$5))^2),0)))</f>
        <v>0</v>
      </c>
      <c r="T50" s="12" t="n">
        <f aca="false">(1/(1+POWER((ABS((R50-$Z$10)/$X$10)),2*$Y$10)))</f>
        <v>0.941176470588235</v>
      </c>
      <c r="U50" s="12" t="n">
        <f aca="false">IF(R50&lt;=$X$15,0,IF(AND(R50&gt;=$X$15,R50&lt;=$Z$15),2*(((R50-$X$15)/($Y$15-$X$15))^2),IF(AND(R50&gt;=$Z$15,R50&lt;=$Y$15),1-2*((($Y$15-R50)/($Y$15-$X$15))^2),1)))</f>
        <v>0</v>
      </c>
    </row>
    <row r="51" customFormat="false" ht="14.25" hidden="false" customHeight="false" outlineLevel="0" collapsed="false">
      <c r="A51" s="4" t="n">
        <v>49</v>
      </c>
      <c r="B51" s="26" t="n">
        <f aca="false">IF(A51&lt;=18,0,IF(AND(A51&gt;18,A51&lt;=44),2*(((A52-$E$20)/($E$21-$E$20))^2),IF(AND(A51&gt;44,A51&lt;=74),(1/(1+EXP(-$E$25*(A51-$E$26)))),IF(AND(A51&gt;74,A51&lt;=90),EXP(-(((A51-$E$29)^2)/(2*$E$30^2))),1))))</f>
        <v>0.4775151752082</v>
      </c>
      <c r="R51" s="12" t="n">
        <v>2550000</v>
      </c>
      <c r="S51" s="12" t="n">
        <f aca="false">IF(R51&lt;=$X$5,1,IF(AND(R51&gt;=$X$5,R51&lt;=$Z$5),1-2*(((R51-$X$5)/($Y$5-$X$5))^2),IF(AND(R51&gt;=$Z$5,R51&lt;=$Y$5),2*((($Y$5-R51)/($Y$5-$X$5))^2),0)))</f>
        <v>0</v>
      </c>
      <c r="T51" s="12" t="n">
        <f aca="false">(1/(1+POWER((ABS((R51-$Z$10)/$X$10)),2*$Y$10)))</f>
        <v>0.951559312067222</v>
      </c>
      <c r="U51" s="12" t="n">
        <f aca="false">IF(R51&lt;=$X$15,0,IF(AND(R51&gt;=$X$15,R51&lt;=$Z$15),2*(((R51-$X$15)/($Y$15-$X$15))^2),IF(AND(R51&gt;=$Z$15,R51&lt;=$Y$15),1-2*((($Y$15-R51)/($Y$15-$X$15))^2),1)))</f>
        <v>0</v>
      </c>
    </row>
    <row r="52" customFormat="false" ht="14.25" hidden="false" customHeight="false" outlineLevel="0" collapsed="false">
      <c r="A52" s="4" t="n">
        <v>50</v>
      </c>
      <c r="B52" s="26" t="n">
        <f aca="false">IF(A52&lt;=18,0,IF(AND(A52&gt;18,A52&lt;=44),2*(((A53-$E$20)/($E$21-$E$20))^2),IF(AND(A52&gt;44,A52&lt;=74),(1/(1+EXP(-$E$25*(A52-$E$26)))),IF(AND(A52&gt;74,A52&lt;=90),EXP(-(((A52-$E$29)^2)/(2*$E$30^2))),1))))</f>
        <v>0.5</v>
      </c>
      <c r="R52" s="12" t="n">
        <v>2600000</v>
      </c>
      <c r="S52" s="12" t="n">
        <f aca="false">IF(R52&lt;=$X$5,1,IF(AND(R52&gt;=$X$5,R52&lt;=$Z$5),1-2*(((R52-$X$5)/($Y$5-$X$5))^2),IF(AND(R52&gt;=$Z$5,R52&lt;=$Y$5),2*((($Y$5-R52)/($Y$5-$X$5))^2),0)))</f>
        <v>0</v>
      </c>
      <c r="T52" s="12" t="n">
        <f aca="false">(1/(1+POWER((ABS((R52-$Z$10)/$X$10)),2*$Y$10)))</f>
        <v>0.960609026122562</v>
      </c>
      <c r="U52" s="12" t="n">
        <f aca="false">IF(R52&lt;=$X$15,0,IF(AND(R52&gt;=$X$15,R52&lt;=$Z$15),2*(((R52-$X$15)/($Y$15-$X$15))^2),IF(AND(R52&gt;=$Z$15,R52&lt;=$Y$15),1-2*((($Y$15-R52)/($Y$15-$X$15))^2),1)))</f>
        <v>0</v>
      </c>
    </row>
    <row r="53" customFormat="false" ht="14.25" hidden="false" customHeight="false" outlineLevel="0" collapsed="false">
      <c r="A53" s="4" t="n">
        <v>51</v>
      </c>
      <c r="B53" s="26" t="n">
        <f aca="false">IF(A53&lt;=18,0,IF(AND(A53&gt;18,A53&lt;=44),2*(((A54-$E$20)/($E$21-$E$20))^2),IF(AND(A53&gt;44,A53&lt;=74),(1/(1+EXP(-$E$25*(A53-$E$26)))),IF(AND(A53&gt;74,A53&lt;=90),EXP(-(((A53-$E$29)^2)/(2*$E$30^2))),1))))</f>
        <v>0.5224848247918</v>
      </c>
      <c r="R53" s="12" t="n">
        <v>2650000</v>
      </c>
      <c r="S53" s="12" t="n">
        <f aca="false">IF(R53&lt;=$X$5,1,IF(AND(R53&gt;=$X$5,R53&lt;=$Z$5),1-2*(((R53-$X$5)/($Y$5-$X$5))^2),IF(AND(R53&gt;=$Z$5,R53&lt;=$Y$5),2*((($Y$5-R53)/($Y$5-$X$5))^2),0)))</f>
        <v>0</v>
      </c>
      <c r="T53" s="12" t="n">
        <f aca="false">(1/(1+POWER((ABS((R53-$Z$10)/$X$10)),2*$Y$10)))</f>
        <v>0.968405395682501</v>
      </c>
      <c r="U53" s="12" t="n">
        <f aca="false">IF(R53&lt;=$X$15,0,IF(AND(R53&gt;=$X$15,R53&lt;=$Z$15),2*(((R53-$X$15)/($Y$15-$X$15))^2),IF(AND(R53&gt;=$Z$15,R53&lt;=$Y$15),1-2*((($Y$15-R53)/($Y$15-$X$15))^2),1)))</f>
        <v>0</v>
      </c>
    </row>
    <row r="54" customFormat="false" ht="14.25" hidden="false" customHeight="false" outlineLevel="0" collapsed="false">
      <c r="A54" s="4" t="n">
        <v>52</v>
      </c>
      <c r="B54" s="26" t="n">
        <f aca="false">IF(A54&lt;=18,0,IF(AND(A54&gt;18,A54&lt;=44),2*(((A55-$E$20)/($E$21-$E$20))^2),IF(AND(A54&gt;44,A54&lt;=74),(1/(1+EXP(-$E$25*(A54-$E$26)))),IF(AND(A54&gt;74,A54&lt;=90),EXP(-(((A54-$E$29)^2)/(2*$E$30^2))),1))))</f>
        <v>0.54487889237358</v>
      </c>
      <c r="R54" s="12" t="n">
        <v>2700000</v>
      </c>
      <c r="S54" s="12" t="n">
        <f aca="false">IF(R54&lt;=$X$5,1,IF(AND(R54&gt;=$X$5,R54&lt;=$Z$5),1-2*(((R54-$X$5)/($Y$5-$X$5))^2),IF(AND(R54&gt;=$Z$5,R54&lt;=$Y$5),2*((($Y$5-R54)/($Y$5-$X$5))^2),0)))</f>
        <v>0</v>
      </c>
      <c r="T54" s="12" t="n">
        <f aca="false">(1/(1+POWER((ABS((R54-$Z$10)/$X$10)),2*$Y$10)))</f>
        <v>0.975039001560062</v>
      </c>
      <c r="U54" s="12" t="n">
        <f aca="false">IF(R54&lt;=$X$15,0,IF(AND(R54&gt;=$X$15,R54&lt;=$Z$15),2*(((R54-$X$15)/($Y$15-$X$15))^2),IF(AND(R54&gt;=$Z$15,R54&lt;=$Y$15),1-2*((($Y$15-R54)/($Y$15-$X$15))^2),1)))</f>
        <v>0</v>
      </c>
    </row>
    <row r="55" customFormat="false" ht="14.25" hidden="false" customHeight="false" outlineLevel="0" collapsed="false">
      <c r="A55" s="4" t="n">
        <v>53</v>
      </c>
      <c r="B55" s="26" t="n">
        <f aca="false">IF(A55&lt;=18,0,IF(AND(A55&gt;18,A55&lt;=44),2*(((A56-$E$20)/($E$21-$E$20))^2),IF(AND(A55&gt;44,A55&lt;=74),(1/(1+EXP(-$E$25*(A55-$E$26)))),IF(AND(A55&gt;74,A55&lt;=90),EXP(-(((A55-$E$29)^2)/(2*$E$30^2))),1))))</f>
        <v>0.567092904965454</v>
      </c>
      <c r="R55" s="12" t="n">
        <v>2750000</v>
      </c>
      <c r="S55" s="12" t="n">
        <f aca="false">IF(R55&lt;=$X$5,1,IF(AND(R55&gt;=$X$5,R55&lt;=$Z$5),1-2*(((R55-$X$5)/($Y$5-$X$5))^2),IF(AND(R55&gt;=$Z$5,R55&lt;=$Y$5),2*((($Y$5-R55)/($Y$5-$X$5))^2),0)))</f>
        <v>0</v>
      </c>
      <c r="T55" s="12" t="n">
        <f aca="false">(1/(1+POWER((ABS((R55-$Z$10)/$X$10)),2*$Y$10)))</f>
        <v>0.980608091932009</v>
      </c>
      <c r="U55" s="12" t="n">
        <f aca="false">IF(R55&lt;=$X$15,0,IF(AND(R55&gt;=$X$15,R55&lt;=$Z$15),2*(((R55-$X$15)/($Y$15-$X$15))^2),IF(AND(R55&gt;=$Z$15,R55&lt;=$Y$15),1-2*((($Y$15-R55)/($Y$15-$X$15))^2),1)))</f>
        <v>0</v>
      </c>
    </row>
    <row r="56" customFormat="false" ht="14.25" hidden="false" customHeight="false" outlineLevel="0" collapsed="false">
      <c r="A56" s="4" t="n">
        <v>54</v>
      </c>
      <c r="B56" s="26" t="n">
        <f aca="false">IF(A56&lt;=18,0,IF(AND(A56&gt;18,A56&lt;=44),2*(((A57-$E$20)/($E$21-$E$20))^2),IF(AND(A56&gt;44,A56&lt;=74),(1/(1+EXP(-$E$25*(A56-$E$26)))),IF(AND(A56&gt;74,A56&lt;=90),EXP(-(((A56-$E$29)^2)/(2*$E$30^2))),1))))</f>
        <v>0.589040434058665</v>
      </c>
      <c r="R56" s="12" t="n">
        <v>2800000</v>
      </c>
      <c r="S56" s="12" t="n">
        <f aca="false">IF(R56&lt;=$X$5,1,IF(AND(R56&gt;=$X$5,R56&lt;=$Z$5),1-2*(((R56-$X$5)/($Y$5-$X$5))^2),IF(AND(R56&gt;=$Z$5,R56&lt;=$Y$5),2*((($Y$5-R56)/($Y$5-$X$5))^2),0)))</f>
        <v>0</v>
      </c>
      <c r="T56" s="12" t="n">
        <f aca="false">(1/(1+POWER((ABS((R56-$Z$10)/$X$10)),2*$Y$10)))</f>
        <v>0.985215608278274</v>
      </c>
      <c r="U56" s="12" t="n">
        <f aca="false">IF(R56&lt;=$X$15,0,IF(AND(R56&gt;=$X$15,R56&lt;=$Z$15),2*(((R56-$X$15)/($Y$15-$X$15))^2),IF(AND(R56&gt;=$Z$15,R56&lt;=$Y$15),1-2*((($Y$15-R56)/($Y$15-$X$15))^2),1)))</f>
        <v>0</v>
      </c>
    </row>
    <row r="57" customFormat="false" ht="14.25" hidden="false" customHeight="false" outlineLevel="0" collapsed="false">
      <c r="A57" s="4" t="n">
        <v>55</v>
      </c>
      <c r="B57" s="26" t="n">
        <f aca="false">IF(A57&lt;=18,0,IF(AND(A57&gt;18,A57&lt;=44),2*(((A58-$E$20)/($E$21-$E$20))^2),IF(AND(A57&gt;44,A57&lt;=74),(1/(1+EXP(-$E$25*(A57-$E$26)))),IF(AND(A57&gt;74,A57&lt;=90),EXP(-(((A57-$E$29)^2)/(2*$E$30^2))),1))))</f>
        <v>0.610639233949222</v>
      </c>
      <c r="R57" s="12" t="n">
        <v>2850000</v>
      </c>
      <c r="S57" s="12" t="n">
        <f aca="false">IF(R57&lt;=$X$5,1,IF(AND(R57&gt;=$X$5,R57&lt;=$Z$5),1-2*(((R57-$X$5)/($Y$5-$X$5))^2),IF(AND(R57&gt;=$Z$5,R57&lt;=$Y$5),2*((($Y$5-R57)/($Y$5-$X$5))^2),0)))</f>
        <v>0</v>
      </c>
      <c r="T57" s="12" t="n">
        <f aca="false">(1/(1+POWER((ABS((R57-$Z$10)/$X$10)),2*$Y$10)))</f>
        <v>0.988966456652943</v>
      </c>
      <c r="U57" s="12" t="n">
        <f aca="false">IF(R57&lt;=$X$15,0,IF(AND(R57&gt;=$X$15,R57&lt;=$Z$15),2*(((R57-$X$15)/($Y$15-$X$15))^2),IF(AND(R57&gt;=$Z$15,R57&lt;=$Y$15),1-2*((($Y$15-R57)/($Y$15-$X$15))^2),1)))</f>
        <v>0</v>
      </c>
    </row>
    <row r="58" customFormat="false" ht="14.25" hidden="false" customHeight="false" outlineLevel="0" collapsed="false">
      <c r="A58" s="4" t="n">
        <v>56</v>
      </c>
      <c r="B58" s="26" t="n">
        <f aca="false">IF(A58&lt;=18,0,IF(AND(A58&gt;18,A58&lt;=44),2*(((A59-$E$20)/($E$21-$E$20))^2),IF(AND(A58&gt;44,A58&lt;=74),(1/(1+EXP(-$E$25*(A58-$E$26)))),IF(AND(A58&gt;74,A58&lt;=90),EXP(-(((A58-$E$29)^2)/(2*$E$30^2))),1))))</f>
        <v>0.631812417736102</v>
      </c>
      <c r="R58" s="12" t="n">
        <v>2900000</v>
      </c>
      <c r="S58" s="12" t="n">
        <f aca="false">IF(R58&lt;=$X$5,1,IF(AND(R58&gt;=$X$5,R58&lt;=$Z$5),1-2*(((R58-$X$5)/($Y$5-$X$5))^2),IF(AND(R58&gt;=$Z$5,R58&lt;=$Y$5),2*((($Y$5-R58)/($Y$5-$X$5))^2),0)))</f>
        <v>0</v>
      </c>
      <c r="T58" s="12" t="n">
        <f aca="false">(1/(1+POWER((ABS((R58-$Z$10)/$X$10)),2*$Y$10)))</f>
        <v>0.991965082829085</v>
      </c>
      <c r="U58" s="12" t="n">
        <f aca="false">IF(R58&lt;=$X$15,0,IF(AND(R58&gt;=$X$15,R58&lt;=$Z$15),2*(((R58-$X$15)/($Y$15-$X$15))^2),IF(AND(R58&gt;=$Z$15,R58&lt;=$Y$15),1-2*((($Y$15-R58)/($Y$15-$X$15))^2),1)))</f>
        <v>0</v>
      </c>
    </row>
    <row r="59" customFormat="false" ht="14.25" hidden="false" customHeight="false" outlineLevel="0" collapsed="false">
      <c r="A59" s="4" t="n">
        <v>57</v>
      </c>
      <c r="B59" s="26" t="n">
        <f aca="false">IF(A59&lt;=18,0,IF(AND(A59&gt;18,A59&lt;=44),2*(((A60-$E$20)/($E$21-$E$20))^2),IF(AND(A59&gt;44,A59&lt;=74),(1/(1+EXP(-$E$25*(A59-$E$26)))),IF(AND(A59&gt;74,A59&lt;=90),EXP(-(((A59-$E$29)^2)/(2*$E$30^2))),1))))</f>
        <v>0.652489462192744</v>
      </c>
      <c r="R59" s="12" t="n">
        <v>2950000</v>
      </c>
      <c r="S59" s="12" t="n">
        <f aca="false">IF(R59&lt;=$X$5,1,IF(AND(R59&gt;=$X$5,R59&lt;=$Z$5),1-2*(((R59-$X$5)/($Y$5-$X$5))^2),IF(AND(R59&gt;=$Z$5,R59&lt;=$Y$5),2*((($Y$5-R59)/($Y$5-$X$5))^2),0)))</f>
        <v>0</v>
      </c>
      <c r="T59" s="12" t="n">
        <f aca="false">(1/(1+POWER((ABS((R59-$Z$10)/$X$10)),2*$Y$10)))</f>
        <v>0.994313381943347</v>
      </c>
      <c r="U59" s="12" t="n">
        <f aca="false">IF(R59&lt;=$X$15,0,IF(AND(R59&gt;=$X$15,R59&lt;=$Z$15),2*(((R59-$X$15)/($Y$15-$X$15))^2),IF(AND(R59&gt;=$Z$15,R59&lt;=$Y$15),1-2*((($Y$15-R59)/($Y$15-$X$15))^2),1)))</f>
        <v>0</v>
      </c>
    </row>
    <row r="60" customFormat="false" ht="14.25" hidden="false" customHeight="false" outlineLevel="0" collapsed="false">
      <c r="A60" s="4" t="n">
        <v>58</v>
      </c>
      <c r="B60" s="26" t="n">
        <f aca="false">IF(A60&lt;=18,0,IF(AND(A60&gt;18,A60&lt;=44),2*(((A61-$E$20)/($E$21-$E$20))^2),IF(AND(A60&gt;44,A60&lt;=74),(1/(1+EXP(-$E$25*(A60-$E$26)))),IF(AND(A60&gt;74,A60&lt;=90),EXP(-(((A60-$E$29)^2)/(2*$E$30^2))),1))))</f>
        <v>0.67260701706776</v>
      </c>
      <c r="R60" s="12" t="n">
        <v>3000000</v>
      </c>
      <c r="S60" s="12" t="n">
        <f aca="false">IF(R60&lt;=$X$5,1,IF(AND(R60&gt;=$X$5,R60&lt;=$Z$5),1-2*(((R60-$X$5)/($Y$5-$X$5))^2),IF(AND(R60&gt;=$Z$5,R60&lt;=$Y$5),2*((($Y$5-R60)/($Y$5-$X$5))^2),0)))</f>
        <v>0</v>
      </c>
      <c r="T60" s="12" t="n">
        <f aca="false">(1/(1+POWER((ABS((R60-$Z$10)/$X$10)),2*$Y$10)))</f>
        <v>0.996108949416342</v>
      </c>
      <c r="U60" s="12" t="n">
        <f aca="false">IF(R60&lt;=$X$15,0,IF(AND(R60&gt;=$X$15,R60&lt;=$Z$15),2*(((R60-$X$15)/($Y$15-$X$15))^2),IF(AND(R60&gt;=$Z$15,R60&lt;=$Y$15),1-2*((($Y$15-R60)/($Y$15-$X$15))^2),1)))</f>
        <v>0</v>
      </c>
    </row>
    <row r="61" customFormat="false" ht="14.25" hidden="false" customHeight="false" outlineLevel="0" collapsed="false">
      <c r="A61" s="4" t="n">
        <v>59</v>
      </c>
      <c r="B61" s="26" t="n">
        <f aca="false">IF(A61&lt;=18,0,IF(AND(A61&gt;18,A61&lt;=44),2*(((A62-$E$20)/($E$21-$E$20))^2),IF(AND(A61&gt;44,A61&lt;=74),(1/(1+EXP(-$E$25*(A61-$E$26)))),IF(AND(A61&gt;74,A61&lt;=90),EXP(-(((A61-$E$29)^2)/(2*$E$30^2))),1))))</f>
        <v>0.692109504301788</v>
      </c>
      <c r="R61" s="12" t="n">
        <v>3050000</v>
      </c>
      <c r="S61" s="12" t="n">
        <f aca="false">IF(R61&lt;=$X$5,1,IF(AND(R61&gt;=$X$5,R61&lt;=$Z$5),1-2*(((R61-$X$5)/($Y$5-$X$5))^2),IF(AND(R61&gt;=$Z$5,R61&lt;=$Y$5),2*((($Y$5-R61)/($Y$5-$X$5))^2),0)))</f>
        <v>0</v>
      </c>
      <c r="T61" s="12" t="n">
        <f aca="false">(1/(1+POWER((ABS((R61-$Z$10)/$X$10)),2*$Y$10)))</f>
        <v>0.997443660992277</v>
      </c>
      <c r="U61" s="12" t="n">
        <f aca="false">IF(R61&lt;=$X$15,0,IF(AND(R61&gt;=$X$15,R61&lt;=$Z$15),2*(((R61-$X$15)/($Y$15-$X$15))^2),IF(AND(R61&gt;=$Z$15,R61&lt;=$Y$15),1-2*((($Y$15-R61)/($Y$15-$X$15))^2),1)))</f>
        <v>0</v>
      </c>
    </row>
    <row r="62" customFormat="false" ht="14.25" hidden="false" customHeight="false" outlineLevel="0" collapsed="false">
      <c r="A62" s="4" t="n">
        <v>60</v>
      </c>
      <c r="B62" s="26" t="n">
        <f aca="false">IF(A62&lt;=18,0,IF(AND(A62&gt;18,A62&lt;=44),2*(((A63-$E$20)/($E$21-$E$20))^2),IF(AND(A62&gt;44,A62&lt;=74),(1/(1+EXP(-$E$25*(A62-$E$26)))),IF(AND(A62&gt;74,A62&lt;=90),EXP(-(((A62-$E$29)^2)/(2*$E$30^2))),1))))</f>
        <v>0.710949502625004</v>
      </c>
      <c r="R62" s="12" t="n">
        <v>3100000</v>
      </c>
      <c r="S62" s="12" t="n">
        <f aca="false">IF(R62&lt;=$X$5,1,IF(AND(R62&gt;=$X$5,R62&lt;=$Z$5),1-2*(((R62-$X$5)/($Y$5-$X$5))^2),IF(AND(R62&gt;=$Z$5,R62&lt;=$Y$5),2*((($Y$5-R62)/($Y$5-$X$5))^2),0)))</f>
        <v>0</v>
      </c>
      <c r="T62" s="12" t="n">
        <f aca="false">(1/(1+POWER((ABS((R62-$Z$10)/$X$10)),2*$Y$10)))</f>
        <v>0.998402555910543</v>
      </c>
      <c r="U62" s="12" t="n">
        <f aca="false">IF(R62&lt;=$X$15,0,IF(AND(R62&gt;=$X$15,R62&lt;=$Z$15),2*(((R62-$X$15)/($Y$15-$X$15))^2),IF(AND(R62&gt;=$Z$15,R62&lt;=$Y$15),1-2*((($Y$15-R62)/($Y$15-$X$15))^2),1)))</f>
        <v>0</v>
      </c>
    </row>
    <row r="63" customFormat="false" ht="14.25" hidden="false" customHeight="false" outlineLevel="0" collapsed="false">
      <c r="A63" s="4" t="n">
        <v>61</v>
      </c>
      <c r="B63" s="26" t="n">
        <f aca="false">IF(A63&lt;=18,0,IF(AND(A63&gt;18,A63&lt;=44),2*(((A64-$E$20)/($E$21-$E$20))^2),IF(AND(A63&gt;44,A63&lt;=74),(1/(1+EXP(-$E$25*(A63-$E$26)))),IF(AND(A63&gt;74,A63&lt;=90),EXP(-(((A63-$E$29)^2)/(2*$E$30^2))),1))))</f>
        <v>0.729087922349307</v>
      </c>
      <c r="R63" s="12" t="n">
        <v>3150000</v>
      </c>
      <c r="S63" s="12" t="n">
        <f aca="false">IF(R63&lt;=$X$5,1,IF(AND(R63&gt;=$X$5,R63&lt;=$Z$5),1-2*(((R63-$X$5)/($Y$5-$X$5))^2),IF(AND(R63&gt;=$Z$5,R63&lt;=$Y$5),2*((($Y$5-R63)/($Y$5-$X$5))^2),0)))</f>
        <v>0</v>
      </c>
      <c r="T63" s="12" t="n">
        <f aca="false">(1/(1+POWER((ABS((R63-$Z$10)/$X$10)),2*$Y$10)))</f>
        <v>0.999062988189593</v>
      </c>
      <c r="U63" s="12" t="n">
        <f aca="false">IF(R63&lt;=$X$15,0,IF(AND(R63&gt;=$X$15,R63&lt;=$Z$15),2*(((R63-$X$15)/($Y$15-$X$15))^2),IF(AND(R63&gt;=$Z$15,R63&lt;=$Y$15),1-2*((($Y$15-R63)/($Y$15-$X$15))^2),1)))</f>
        <v>0</v>
      </c>
    </row>
    <row r="64" customFormat="false" ht="14.25" hidden="false" customHeight="false" outlineLevel="0" collapsed="false">
      <c r="A64" s="4" t="n">
        <v>62</v>
      </c>
      <c r="B64" s="26" t="n">
        <f aca="false">IF(A64&lt;=18,0,IF(AND(A64&gt;18,A64&lt;=44),2*(((A65-$E$20)/($E$21-$E$20))^2),IF(AND(A64&gt;44,A64&lt;=74),(1/(1+EXP(-$E$25*(A64-$E$26)))),IF(AND(A64&gt;74,A64&lt;=90),EXP(-(((A64-$E$29)^2)/(2*$E$30^2))),1))))</f>
        <v>0.746493983337662</v>
      </c>
      <c r="R64" s="12" t="n">
        <v>3200000</v>
      </c>
      <c r="S64" s="12" t="n">
        <f aca="false">IF(R64&lt;=$X$5,1,IF(AND(R64&gt;=$X$5,R64&lt;=$Z$5),1-2*(((R64-$X$5)/($Y$5-$X$5))^2),IF(AND(R64&gt;=$Z$5,R64&lt;=$Y$5),2*((($Y$5-R64)/($Y$5-$X$5))^2),0)))</f>
        <v>0</v>
      </c>
      <c r="T64" s="12" t="n">
        <f aca="false">(1/(1+POWER((ABS((R64-$Z$10)/$X$10)),2*$Y$10)))</f>
        <v>0.999494006159382</v>
      </c>
      <c r="U64" s="12" t="n">
        <f aca="false">IF(R64&lt;=$X$15,0,IF(AND(R64&gt;=$X$15,R64&lt;=$Z$15),2*(((R64-$X$15)/($Y$15-$X$15))^2),IF(AND(R64&gt;=$Z$15,R64&lt;=$Y$15),1-2*((($Y$15-R64)/($Y$15-$X$15))^2),1)))</f>
        <v>0</v>
      </c>
    </row>
    <row r="65" customFormat="false" ht="14.25" hidden="false" customHeight="false" outlineLevel="0" collapsed="false">
      <c r="A65" s="4" t="n">
        <v>63</v>
      </c>
      <c r="B65" s="26" t="n">
        <f aca="false">IF(A65&lt;=18,0,IF(AND(A65&gt;18,A65&lt;=44),2*(((A66-$E$20)/($E$21-$E$20))^2),IF(AND(A65&gt;44,A65&lt;=74),(1/(1+EXP(-$E$25*(A65-$E$26)))),IF(AND(A65&gt;74,A65&lt;=90),EXP(-(((A65-$E$29)^2)/(2*$E$30^2))),1))))</f>
        <v>0.763145015726855</v>
      </c>
      <c r="R65" s="12" t="n">
        <v>3250000</v>
      </c>
      <c r="S65" s="12" t="n">
        <f aca="false">IF(R65&lt;=$X$5,1,IF(AND(R65&gt;=$X$5,R65&lt;=$Z$5),1-2*(((R65-$X$5)/($Y$5-$X$5))^2),IF(AND(R65&gt;=$Z$5,R65&lt;=$Y$5),2*((($Y$5-R65)/($Y$5-$X$5))^2),0)))</f>
        <v>0</v>
      </c>
      <c r="T65" s="12" t="n">
        <f aca="false">(1/(1+POWER((ABS((R65-$Z$10)/$X$10)),2*$Y$10)))</f>
        <v>0.999755918965096</v>
      </c>
      <c r="U65" s="12" t="n">
        <f aca="false">IF(R65&lt;=$X$15,0,IF(AND(R65&gt;=$X$15,R65&lt;=$Z$15),2*(((R65-$X$15)/($Y$15-$X$15))^2),IF(AND(R65&gt;=$Z$15,R65&lt;=$Y$15),1-2*((($Y$15-R65)/($Y$15-$X$15))^2),1)))</f>
        <v>0</v>
      </c>
    </row>
    <row r="66" customFormat="false" ht="14.25" hidden="false" customHeight="false" outlineLevel="0" collapsed="false">
      <c r="A66" s="4" t="n">
        <v>64</v>
      </c>
      <c r="B66" s="26" t="n">
        <f aca="false">IF(A66&lt;=18,0,IF(AND(A66&gt;18,A66&lt;=44),2*(((A67-$E$20)/($E$21-$E$20))^2),IF(AND(A66&gt;44,A66&lt;=74),(1/(1+EXP(-$E$25*(A66-$E$26)))),IF(AND(A66&gt;74,A66&lt;=90),EXP(-(((A66-$E$29)^2)/(2*$E$30^2))),1))))</f>
        <v>0.779026107779812</v>
      </c>
      <c r="R66" s="12" t="n">
        <v>3300000</v>
      </c>
      <c r="S66" s="12" t="n">
        <f aca="false">IF(R66&lt;=$X$5,1,IF(AND(R66&gt;=$X$5,R66&lt;=$Z$5),1-2*(((R66-$X$5)/($Y$5-$X$5))^2),IF(AND(R66&gt;=$Z$5,R66&lt;=$Y$5),2*((($Y$5-R66)/($Y$5-$X$5))^2),0)))</f>
        <v>0</v>
      </c>
      <c r="T66" s="12" t="n">
        <f aca="false">(1/(1+POWER((ABS((R66-$Z$10)/$X$10)),2*$Y$10)))</f>
        <v>0.999900009999</v>
      </c>
      <c r="U66" s="12" t="n">
        <f aca="false">IF(R66&lt;=$X$15,0,IF(AND(R66&gt;=$X$15,R66&lt;=$Z$15),2*(((R66-$X$15)/($Y$15-$X$15))^2),IF(AND(R66&gt;=$Z$15,R66&lt;=$Y$15),1-2*((($Y$15-R66)/($Y$15-$X$15))^2),1)))</f>
        <v>0</v>
      </c>
    </row>
    <row r="67" customFormat="false" ht="14.25" hidden="false" customHeight="false" outlineLevel="0" collapsed="false">
      <c r="A67" s="4" t="n">
        <v>65</v>
      </c>
      <c r="B67" s="26" t="n">
        <f aca="false">IF(A67&lt;=18,0,IF(AND(A67&gt;18,A67&lt;=44),2*(((A68-$E$20)/($E$21-$E$20))^2),IF(AND(A67&gt;44,A67&lt;=74),(1/(1+EXP(-$E$25*(A67-$E$26)))),IF(AND(A67&gt;74,A67&lt;=90),EXP(-(((A67-$E$29)^2)/(2*$E$30^2))),1))))</f>
        <v>0.794129628199053</v>
      </c>
      <c r="R67" s="12" t="n">
        <v>3350000</v>
      </c>
      <c r="S67" s="12" t="n">
        <f aca="false">IF(R67&lt;=$X$5,1,IF(AND(R67&gt;=$X$5,R67&lt;=$Z$5),1-2*(((R67-$X$5)/($Y$5-$X$5))^2),IF(AND(R67&gt;=$Z$5,R67&lt;=$Y$5),2*((($Y$5-R67)/($Y$5-$X$5))^2),0)))</f>
        <v>0</v>
      </c>
      <c r="T67" s="12" t="n">
        <f aca="false">(1/(1+POWER((ABS((R67-$Z$10)/$X$10)),2*$Y$10)))</f>
        <v>0.999968360376097</v>
      </c>
      <c r="U67" s="12" t="n">
        <f aca="false">IF(R67&lt;=$X$15,0,IF(AND(R67&gt;=$X$15,R67&lt;=$Z$15),2*(((R67-$X$15)/($Y$15-$X$15))^2),IF(AND(R67&gt;=$Z$15,R67&lt;=$Y$15),1-2*((($Y$15-R67)/($Y$15-$X$15))^2),1)))</f>
        <v>0</v>
      </c>
    </row>
    <row r="68" customFormat="false" ht="14.25" hidden="false" customHeight="false" outlineLevel="0" collapsed="false">
      <c r="A68" s="4" t="n">
        <v>66</v>
      </c>
      <c r="B68" s="26" t="n">
        <f aca="false">IF(A68&lt;=18,0,IF(AND(A68&gt;18,A68&lt;=44),2*(((A69-$E$20)/($E$21-$E$20))^2),IF(AND(A68&gt;44,A68&lt;=74),(1/(1+EXP(-$E$25*(A68-$E$26)))),IF(AND(A68&gt;74,A68&lt;=90),EXP(-(((A68-$E$29)^2)/(2*$E$30^2))),1))))</f>
        <v>0.808454651438533</v>
      </c>
      <c r="R68" s="12" t="n">
        <v>3400000</v>
      </c>
      <c r="S68" s="12" t="n">
        <f aca="false">IF(R68&lt;=$X$5,1,IF(AND(R68&gt;=$X$5,R68&lt;=$Z$5),1-2*(((R68-$X$5)/($Y$5-$X$5))^2),IF(AND(R68&gt;=$Z$5,R68&lt;=$Y$5),2*((($Y$5-R68)/($Y$5-$X$5))^2),0)))</f>
        <v>0</v>
      </c>
      <c r="T68" s="12" t="n">
        <f aca="false">(1/(1+POWER((ABS((R68-$Z$10)/$X$10)),2*$Y$10)))</f>
        <v>0.999993750039062</v>
      </c>
      <c r="U68" s="12" t="n">
        <f aca="false">IF(R68&lt;=$X$15,0,IF(AND(R68&gt;=$X$15,R68&lt;=$Z$15),2*(((R68-$X$15)/($Y$15-$X$15))^2),IF(AND(R68&gt;=$Z$15,R68&lt;=$Y$15),1-2*((($Y$15-R68)/($Y$15-$X$15))^2),1)))</f>
        <v>0</v>
      </c>
    </row>
    <row r="69" customFormat="false" ht="14.25" hidden="false" customHeight="false" outlineLevel="0" collapsed="false">
      <c r="A69" s="4" t="n">
        <v>67</v>
      </c>
      <c r="B69" s="26" t="n">
        <f aca="false">IF(A69&lt;=18,0,IF(AND(A69&gt;18,A69&lt;=44),2*(((A70-$E$20)/($E$21-$E$20))^2),IF(AND(A69&gt;44,A69&lt;=74),(1/(1+EXP(-$E$25*(A69-$E$26)))),IF(AND(A69&gt;74,A69&lt;=90),EXP(-(((A69-$E$29)^2)/(2*$E$30^2))),1))))</f>
        <v>0.822006314213754</v>
      </c>
      <c r="R69" s="12" t="n">
        <v>3450000</v>
      </c>
      <c r="S69" s="12" t="n">
        <f aca="false">IF(R69&lt;=$X$5,1,IF(AND(R69&gt;=$X$5,R69&lt;=$Z$5),1-2*(((R69-$X$5)/($Y$5-$X$5))^2),IF(AND(R69&gt;=$Z$5,R69&lt;=$Y$5),2*((($Y$5-R69)/($Y$5-$X$5))^2),0)))</f>
        <v>0</v>
      </c>
      <c r="T69" s="12" t="n">
        <f aca="false">(1/(1+POWER((ABS((R69-$Z$10)/$X$10)),2*$Y$10)))</f>
        <v>0.999999609375153</v>
      </c>
      <c r="U69" s="12" t="n">
        <f aca="false">IF(R69&lt;=$X$15,0,IF(AND(R69&gt;=$X$15,R69&lt;=$Z$15),2*(((R69-$X$15)/($Y$15-$X$15))^2),IF(AND(R69&gt;=$Z$15,R69&lt;=$Y$15),1-2*((($Y$15-R69)/($Y$15-$X$15))^2),1)))</f>
        <v>0</v>
      </c>
    </row>
    <row r="70" customFormat="false" ht="14.25" hidden="false" customHeight="false" outlineLevel="0" collapsed="false">
      <c r="A70" s="4" t="n">
        <v>68</v>
      </c>
      <c r="B70" s="26" t="n">
        <f aca="false">IF(A70&lt;=18,0,IF(AND(A70&gt;18,A70&lt;=44),2*(((A71-$E$20)/($E$21-$E$20))^2),IF(AND(A70&gt;44,A70&lt;=74),(1/(1+EXP(-$E$25*(A70-$E$26)))),IF(AND(A70&gt;74,A70&lt;=90),EXP(-(((A70-$E$29)^2)/(2*$E$30^2))),1))))</f>
        <v>0.834795129809385</v>
      </c>
      <c r="R70" s="12" t="n">
        <v>3500000</v>
      </c>
      <c r="S70" s="12" t="n">
        <f aca="false">IF(R70&lt;=$X$5,1,IF(AND(R70&gt;=$X$5,R70&lt;=$Z$5),1-2*(((R70-$X$5)/($Y$5-$X$5))^2),IF(AND(R70&gt;=$Z$5,R70&lt;=$Y$5),2*((($Y$5-R70)/($Y$5-$X$5))^2),0)))</f>
        <v>0</v>
      </c>
      <c r="T70" s="12" t="n">
        <f aca="false">(1/(1+POWER((ABS((R70-$Z$10)/$X$10)),2*$Y$10)))</f>
        <v>1</v>
      </c>
      <c r="U70" s="12" t="n">
        <f aca="false">IF(R70&lt;=$X$15,0,IF(AND(R70&gt;=$X$15,R70&lt;=$Z$15),2*(((R70-$X$15)/($Y$15-$X$15))^2),IF(AND(R70&gt;=$Z$15,R70&lt;=$Y$15),1-2*((($Y$15-R70)/($Y$15-$X$15))^2),1)))</f>
        <v>0</v>
      </c>
    </row>
    <row r="71" customFormat="false" ht="14.25" hidden="false" customHeight="false" outlineLevel="0" collapsed="false">
      <c r="A71" s="4" t="n">
        <v>69</v>
      </c>
      <c r="B71" s="26" t="n">
        <f aca="false">IF(A71&lt;=18,0,IF(AND(A71&gt;18,A71&lt;=44),2*(((A72-$E$20)/($E$21-$E$20))^2),IF(AND(A71&gt;44,A71&lt;=74),(1/(1+EXP(-$E$25*(A71-$E$26)))),IF(AND(A71&gt;74,A71&lt;=90),EXP(-(((A71-$E$29)^2)/(2*$E$30^2))),1))))</f>
        <v>0.846836284234914</v>
      </c>
      <c r="R71" s="12" t="n">
        <v>3550000</v>
      </c>
      <c r="S71" s="12" t="n">
        <f aca="false">IF(R71&lt;=$X$5,1,IF(AND(R71&gt;=$X$5,R71&lt;=$Z$5),1-2*(((R71-$X$5)/($Y$5-$X$5))^2),IF(AND(R71&gt;=$Z$5,R71&lt;=$Y$5),2*((($Y$5-R71)/($Y$5-$X$5))^2),0)))</f>
        <v>0</v>
      </c>
      <c r="T71" s="12" t="n">
        <f aca="false">(1/(1+POWER((ABS((R71-$Z$10)/$X$10)),2*$Y$10)))</f>
        <v>0.999999609375153</v>
      </c>
      <c r="U71" s="12" t="n">
        <f aca="false">IF(R71&lt;=$X$15,0,IF(AND(R71&gt;=$X$15,R71&lt;=$Z$15),2*(((R71-$X$15)/($Y$15-$X$15))^2),IF(AND(R71&gt;=$Z$15,R71&lt;=$Y$15),1-2*((($Y$15-R71)/($Y$15-$X$15))^2),1)))</f>
        <v>0</v>
      </c>
    </row>
    <row r="72" customFormat="false" ht="14.25" hidden="false" customHeight="false" outlineLevel="0" collapsed="false">
      <c r="A72" s="4" t="n">
        <v>70</v>
      </c>
      <c r="B72" s="26" t="n">
        <f aca="false">IF(A72&lt;=18,0,IF(AND(A72&gt;18,A72&lt;=44),2*(((A73-$E$20)/($E$21-$E$20))^2),IF(AND(A72&gt;44,A72&lt;=74),(1/(1+EXP(-$E$25*(A72-$E$26)))),IF(AND(A72&gt;74,A72&lt;=90),EXP(-(((A72-$E$29)^2)/(2*$E$30^2))),1))))</f>
        <v>0.858148935099512</v>
      </c>
      <c r="R72" s="12" t="n">
        <v>3600000</v>
      </c>
      <c r="S72" s="12" t="n">
        <f aca="false">IF(R72&lt;=$X$5,1,IF(AND(R72&gt;=$X$5,R72&lt;=$Z$5),1-2*(((R72-$X$5)/($Y$5-$X$5))^2),IF(AND(R72&gt;=$Z$5,R72&lt;=$Y$5),2*((($Y$5-R72)/($Y$5-$X$5))^2),0)))</f>
        <v>0</v>
      </c>
      <c r="T72" s="12" t="n">
        <f aca="false">(1/(1+POWER((ABS((R72-$Z$10)/$X$10)),2*$Y$10)))</f>
        <v>0.999993750039062</v>
      </c>
      <c r="U72" s="12" t="n">
        <f aca="false">IF(R72&lt;=$X$15,0,IF(AND(R72&gt;=$X$15,R72&lt;=$Z$15),2*(((R72-$X$15)/($Y$15-$X$15))^2),IF(AND(R72&gt;=$Z$15,R72&lt;=$Y$15),1-2*((($Y$15-R72)/($Y$15-$X$15))^2),1)))</f>
        <v>0</v>
      </c>
    </row>
    <row r="73" customFormat="false" ht="14.25" hidden="false" customHeight="false" outlineLevel="0" collapsed="false">
      <c r="A73" s="4" t="n">
        <v>71</v>
      </c>
      <c r="B73" s="26" t="n">
        <f aca="false">IF(A73&lt;=18,0,IF(AND(A73&gt;18,A73&lt;=44),2*(((A74-$E$20)/($E$21-$E$20))^2),IF(AND(A73&gt;44,A73&lt;=74),(1/(1+EXP(-$E$25*(A73-$E$26)))),IF(AND(A73&gt;74,A73&lt;=90),EXP(-(((A73-$E$29)^2)/(2*$E$30^2))),1))))</f>
        <v>0.868755530561477</v>
      </c>
      <c r="R73" s="12" t="n">
        <v>3650000</v>
      </c>
      <c r="S73" s="12" t="n">
        <f aca="false">IF(R73&lt;=$X$5,1,IF(AND(R73&gt;=$X$5,R73&lt;=$Z$5),1-2*(((R73-$X$5)/($Y$5-$X$5))^2),IF(AND(R73&gt;=$Z$5,R73&lt;=$Y$5),2*((($Y$5-R73)/($Y$5-$X$5))^2),0)))</f>
        <v>0</v>
      </c>
      <c r="T73" s="12" t="n">
        <f aca="false">(1/(1+POWER((ABS((R73-$Z$10)/$X$10)),2*$Y$10)))</f>
        <v>0.999968360376097</v>
      </c>
      <c r="U73" s="12" t="n">
        <f aca="false">IF(R73&lt;=$X$15,0,IF(AND(R73&gt;=$X$15,R73&lt;=$Z$15),2*(((R73-$X$15)/($Y$15-$X$15))^2),IF(AND(R73&gt;=$Z$15,R73&lt;=$Y$15),1-2*((($Y$15-R73)/($Y$15-$X$15))^2),1)))</f>
        <v>0</v>
      </c>
    </row>
    <row r="74" customFormat="false" ht="14.25" hidden="false" customHeight="false" outlineLevel="0" collapsed="false">
      <c r="A74" s="4" t="n">
        <v>72</v>
      </c>
      <c r="B74" s="26" t="n">
        <f aca="false">IF(A74&lt;=18,0,IF(AND(A74&gt;18,A74&lt;=44),2*(((A75-$E$20)/($E$21-$E$20))^2),IF(AND(A74&gt;44,A74&lt;=74),(1/(1+EXP(-$E$25*(A74-$E$26)))),IF(AND(A74&gt;74,A74&lt;=90),EXP(-(((A74-$E$29)^2)/(2*$E$30^2))),1))))</f>
        <v>0.878681162108263</v>
      </c>
      <c r="R74" s="12" t="n">
        <v>3700000</v>
      </c>
      <c r="S74" s="12" t="n">
        <f aca="false">IF(R74&lt;=$X$5,1,IF(AND(R74&gt;=$X$5,R74&lt;=$Z$5),1-2*(((R74-$X$5)/($Y$5-$X$5))^2),IF(AND(R74&gt;=$Z$5,R74&lt;=$Y$5),2*((($Y$5-R74)/($Y$5-$X$5))^2),0)))</f>
        <v>0</v>
      </c>
      <c r="T74" s="12" t="n">
        <f aca="false">(1/(1+POWER((ABS((R74-$Z$10)/$X$10)),2*$Y$10)))</f>
        <v>0.999900009999</v>
      </c>
      <c r="U74" s="12" t="n">
        <f aca="false">IF(R74&lt;=$X$15,0,IF(AND(R74&gt;=$X$15,R74&lt;=$Z$15),2*(((R74-$X$15)/($Y$15-$X$15))^2),IF(AND(R74&gt;=$Z$15,R74&lt;=$Y$15),1-2*((($Y$15-R74)/($Y$15-$X$15))^2),1)))</f>
        <v>0</v>
      </c>
    </row>
    <row r="75" customFormat="false" ht="14.25" hidden="false" customHeight="false" outlineLevel="0" collapsed="false">
      <c r="A75" s="4" t="n">
        <v>73</v>
      </c>
      <c r="B75" s="26" t="n">
        <f aca="false">IF(A75&lt;=18,0,IF(AND(A75&gt;18,A75&lt;=44),2*(((A76-$E$20)/($E$21-$E$20))^2),IF(AND(A75&gt;44,A75&lt;=74),(1/(1+EXP(-$E$25*(A75-$E$26)))),IF(AND(A75&gt;74,A75&lt;=90),EXP(-(((A75-$E$29)^2)/(2*$E$30^2))),1))))</f>
        <v>0.88795296144301</v>
      </c>
      <c r="R75" s="12" t="n">
        <v>3750000</v>
      </c>
      <c r="S75" s="12" t="n">
        <f aca="false">IF(R75&lt;=$X$5,1,IF(AND(R75&gt;=$X$5,R75&lt;=$Z$5),1-2*(((R75-$X$5)/($Y$5-$X$5))^2),IF(AND(R75&gt;=$Z$5,R75&lt;=$Y$5),2*((($Y$5-R75)/($Y$5-$X$5))^2),0)))</f>
        <v>0</v>
      </c>
      <c r="T75" s="12" t="n">
        <f aca="false">(1/(1+POWER((ABS((R75-$Z$10)/$X$10)),2*$Y$10)))</f>
        <v>0.999755918965096</v>
      </c>
      <c r="U75" s="12" t="n">
        <f aca="false">IF(R75&lt;=$X$15,0,IF(AND(R75&gt;=$X$15,R75&lt;=$Z$15),2*(((R75-$X$15)/($Y$15-$X$15))^2),IF(AND(R75&gt;=$Z$15,R75&lt;=$Y$15),1-2*((($Y$15-R75)/($Y$15-$X$15))^2),1)))</f>
        <v>0</v>
      </c>
    </row>
    <row r="76" customFormat="false" ht="14.25" hidden="false" customHeight="false" outlineLevel="0" collapsed="false">
      <c r="A76" s="4" t="n">
        <v>74</v>
      </c>
      <c r="B76" s="26" t="n">
        <f aca="false">IF(A76&lt;=18,0,IF(AND(A76&gt;18,A76&lt;=44),2*(((A77-$E$20)/($E$21-$E$20))^2),IF(AND(A76&gt;44,A76&lt;=74),(1/(1+EXP(-$E$25*(A76-$E$26)))),IF(AND(A76&gt;74,A76&lt;=90),EXP(-(((A76-$E$29)^2)/(2*$E$30^2))),1))))</f>
        <v>0.89659954854175</v>
      </c>
      <c r="R76" s="12" t="n">
        <v>3800000</v>
      </c>
      <c r="S76" s="12" t="n">
        <f aca="false">IF(R76&lt;=$X$5,1,IF(AND(R76&gt;=$X$5,R76&lt;=$Z$5),1-2*(((R76-$X$5)/($Y$5-$X$5))^2),IF(AND(R76&gt;=$Z$5,R76&lt;=$Y$5),2*((($Y$5-R76)/($Y$5-$X$5))^2),0)))</f>
        <v>0</v>
      </c>
      <c r="T76" s="12" t="n">
        <f aca="false">(1/(1+POWER((ABS((R76-$Z$10)/$X$10)),2*$Y$10)))</f>
        <v>0.999494006159382</v>
      </c>
      <c r="U76" s="12" t="n">
        <f aca="false">IF(R76&lt;=$X$15,0,IF(AND(R76&gt;=$X$15,R76&lt;=$Z$15),2*(((R76-$X$15)/($Y$15-$X$15))^2),IF(AND(R76&gt;=$Z$15,R76&lt;=$Y$15),1-2*((($Y$15-R76)/($Y$15-$X$15))^2),1)))</f>
        <v>0</v>
      </c>
    </row>
    <row r="77" customFormat="false" ht="14.25" hidden="false" customHeight="false" outlineLevel="0" collapsed="false">
      <c r="A77" s="4" t="n">
        <v>75</v>
      </c>
      <c r="B77" s="26" t="n">
        <f aca="false">IF(A77&lt;=18,0,IF(AND(A77&gt;18,A77&lt;=44),2*(((A78-$E$20)/($E$21-$E$20))^2),IF(AND(A77&gt;44,A77&lt;=74),(1/(1+EXP(-$E$25*(A77-$E$26)))),IF(AND(A77&gt;74,A77&lt;=90),EXP(-(((A77-$E$29)^2)/(2*$E$30^2))),1))))</f>
        <v>0.914390970419032</v>
      </c>
      <c r="R77" s="12" t="n">
        <v>3850000</v>
      </c>
      <c r="S77" s="12" t="n">
        <f aca="false">IF(R77&lt;=$X$5,1,IF(AND(R77&gt;=$X$5,R77&lt;=$Z$5),1-2*(((R77-$X$5)/($Y$5-$X$5))^2),IF(AND(R77&gt;=$Z$5,R77&lt;=$Y$5),2*((($Y$5-R77)/($Y$5-$X$5))^2),0)))</f>
        <v>0</v>
      </c>
      <c r="T77" s="12" t="n">
        <f aca="false">(1/(1+POWER((ABS((R77-$Z$10)/$X$10)),2*$Y$10)))</f>
        <v>0.999062988189593</v>
      </c>
      <c r="U77" s="12" t="n">
        <f aca="false">IF(R77&lt;=$X$15,0,IF(AND(R77&gt;=$X$15,R77&lt;=$Z$15),2*(((R77-$X$15)/($Y$15-$X$15))^2),IF(AND(R77&gt;=$Z$15,R77&lt;=$Y$15),1-2*((($Y$15-R77)/($Y$15-$X$15))^2),1)))</f>
        <v>0</v>
      </c>
    </row>
    <row r="78" customFormat="false" ht="14.25" hidden="false" customHeight="false" outlineLevel="0" collapsed="false">
      <c r="A78" s="4" t="n">
        <v>76</v>
      </c>
      <c r="B78" s="26" t="n">
        <f aca="false">IF(A78&lt;=18,0,IF(AND(A78&gt;18,A78&lt;=44),2*(((A79-$E$20)/($E$21-$E$20))^2),IF(AND(A78&gt;44,A78&lt;=74),(1/(1+EXP(-$E$25*(A78-$E$26)))),IF(AND(A78&gt;74,A78&lt;=90),EXP(-(((A78-$E$29)^2)/(2*$E$30^2))),1))))</f>
        <v>0.928704665019252</v>
      </c>
      <c r="R78" s="12" t="n">
        <v>3900000</v>
      </c>
      <c r="S78" s="12" t="n">
        <f aca="false">IF(R78&lt;=$X$5,1,IF(AND(R78&gt;=$X$5,R78&lt;=$Z$5),1-2*(((R78-$X$5)/($Y$5-$X$5))^2),IF(AND(R78&gt;=$Z$5,R78&lt;=$Y$5),2*((($Y$5-R78)/($Y$5-$X$5))^2),0)))</f>
        <v>0</v>
      </c>
      <c r="T78" s="12" t="n">
        <f aca="false">(1/(1+POWER((ABS((R78-$Z$10)/$X$10)),2*$Y$10)))</f>
        <v>0.998402555910543</v>
      </c>
      <c r="U78" s="12" t="n">
        <f aca="false">IF(R78&lt;=$X$15,0,IF(AND(R78&gt;=$X$15,R78&lt;=$Z$15),2*(((R78-$X$15)/($Y$15-$X$15))^2),IF(AND(R78&gt;=$Z$15,R78&lt;=$Y$15),1-2*((($Y$15-R78)/($Y$15-$X$15))^2),1)))</f>
        <v>0</v>
      </c>
    </row>
    <row r="79" customFormat="false" ht="14.25" hidden="false" customHeight="false" outlineLevel="0" collapsed="false">
      <c r="A79" s="4" t="n">
        <v>77</v>
      </c>
      <c r="B79" s="26" t="n">
        <f aca="false">IF(A79&lt;=18,0,IF(AND(A79&gt;18,A79&lt;=44),2*(((A80-$E$20)/($E$21-$E$20))^2),IF(AND(A79&gt;44,A79&lt;=74),(1/(1+EXP(-$E$25*(A79-$E$26)))),IF(AND(A79&gt;74,A79&lt;=90),EXP(-(((A79-$E$29)^2)/(2*$E$30^2))),1))))</f>
        <v>0.94184812586198</v>
      </c>
      <c r="R79" s="12" t="n">
        <v>3950000</v>
      </c>
      <c r="S79" s="12" t="n">
        <f aca="false">IF(R79&lt;=$X$5,1,IF(AND(R79&gt;=$X$5,R79&lt;=$Z$5),1-2*(((R79-$X$5)/($Y$5-$X$5))^2),IF(AND(R79&gt;=$Z$5,R79&lt;=$Y$5),2*((($Y$5-R79)/($Y$5-$X$5))^2),0)))</f>
        <v>0</v>
      </c>
      <c r="T79" s="12" t="n">
        <f aca="false">(1/(1+POWER((ABS((R79-$Z$10)/$X$10)),2*$Y$10)))</f>
        <v>0.997443660992277</v>
      </c>
      <c r="U79" s="12" t="n">
        <f aca="false">IF(R79&lt;=$X$15,0,IF(AND(R79&gt;=$X$15,R79&lt;=$Z$15),2*(((R79-$X$15)/($Y$15-$X$15))^2),IF(AND(R79&gt;=$Z$15,R79&lt;=$Y$15),1-2*((($Y$15-R79)/($Y$15-$X$15))^2),1)))</f>
        <v>0</v>
      </c>
    </row>
    <row r="80" customFormat="false" ht="14.25" hidden="false" customHeight="false" outlineLevel="0" collapsed="false">
      <c r="A80" s="4" t="n">
        <v>78</v>
      </c>
      <c r="B80" s="26" t="n">
        <f aca="false">IF(A80&lt;=18,0,IF(AND(A80&gt;18,A80&lt;=44),2*(((A81-$E$20)/($E$21-$E$20))^2),IF(AND(A80&gt;44,A80&lt;=74),(1/(1+EXP(-$E$25*(A80-$E$26)))),IF(AND(A80&gt;74,A80&lt;=90),EXP(-(((A80-$E$29)^2)/(2*$E$30^2))),1))))</f>
        <v>0.953765659060199</v>
      </c>
      <c r="R80" s="12" t="n">
        <v>4000000</v>
      </c>
      <c r="S80" s="12" t="n">
        <f aca="false">IF(R80&lt;=$X$5,1,IF(AND(R80&gt;=$X$5,R80&lt;=$Z$5),1-2*(((R80-$X$5)/($Y$5-$X$5))^2),IF(AND(R80&gt;=$Z$5,R80&lt;=$Y$5),2*((($Y$5-R80)/($Y$5-$X$5))^2),0)))</f>
        <v>0</v>
      </c>
      <c r="T80" s="12" t="n">
        <f aca="false">(1/(1+POWER((ABS((R80-$Z$10)/$X$10)),2*$Y$10)))</f>
        <v>0.996108949416342</v>
      </c>
      <c r="U80" s="12" t="n">
        <f aca="false">IF(R80&lt;=$X$15,0,IF(AND(R80&gt;=$X$15,R80&lt;=$Z$15),2*(((R80-$X$15)/($Y$15-$X$15))^2),IF(AND(R80&gt;=$Z$15,R80&lt;=$Y$15),1-2*((($Y$15-R80)/($Y$15-$X$15))^2),1)))</f>
        <v>0</v>
      </c>
    </row>
    <row r="81" customFormat="false" ht="14.25" hidden="false" customHeight="false" outlineLevel="0" collapsed="false">
      <c r="A81" s="4" t="n">
        <v>79</v>
      </c>
      <c r="B81" s="26" t="n">
        <f aca="false">IF(A81&lt;=18,0,IF(AND(A81&gt;18,A81&lt;=44),2*(((A82-$E$20)/($E$21-$E$20))^2),IF(AND(A81&gt;44,A81&lt;=74),(1/(1+EXP(-$E$25*(A81-$E$26)))),IF(AND(A81&gt;74,A81&lt;=90),EXP(-(((A81-$E$29)^2)/(2*$E$30^2))),1))))</f>
        <v>0.964406296708537</v>
      </c>
      <c r="R81" s="12" t="n">
        <v>4050000</v>
      </c>
      <c r="S81" s="12" t="n">
        <f aca="false">IF(R81&lt;=$X$5,1,IF(AND(R81&gt;=$X$5,R81&lt;=$Z$5),1-2*(((R81-$X$5)/($Y$5-$X$5))^2),IF(AND(R81&gt;=$Z$5,R81&lt;=$Y$5),2*((($Y$5-R81)/($Y$5-$X$5))^2),0)))</f>
        <v>0</v>
      </c>
      <c r="T81" s="12" t="n">
        <f aca="false">(1/(1+POWER((ABS((R81-$Z$10)/$X$10)),2*$Y$10)))</f>
        <v>0.994313381943347</v>
      </c>
      <c r="U81" s="12" t="n">
        <f aca="false">IF(R81&lt;=$X$15,0,IF(AND(R81&gt;=$X$15,R81&lt;=$Z$15),2*(((R81-$X$15)/($Y$15-$X$15))^2),IF(AND(R81&gt;=$Z$15,R81&lt;=$Y$15),1-2*((($Y$15-R81)/($Y$15-$X$15))^2),1)))</f>
        <v>0</v>
      </c>
    </row>
    <row r="82" customFormat="false" ht="14.25" hidden="false" customHeight="false" outlineLevel="0" collapsed="false">
      <c r="A82" s="4" t="n">
        <v>80</v>
      </c>
      <c r="B82" s="26" t="n">
        <f aca="false">IF(A82&lt;=18,0,IF(AND(A82&gt;18,A82&lt;=44),2*(((A83-$E$20)/($E$21-$E$20))^2),IF(AND(A82&gt;44,A82&lt;=74),(1/(1+EXP(-$E$25*(A82-$E$26)))),IF(AND(A82&gt;74,A82&lt;=90),EXP(-(((A82-$E$29)^2)/(2*$E$30^2))),1))))</f>
        <v>0.973724159804997</v>
      </c>
      <c r="R82" s="12" t="n">
        <v>4100000</v>
      </c>
      <c r="S82" s="12" t="n">
        <f aca="false">IF(R82&lt;=$X$5,1,IF(AND(R82&gt;=$X$5,R82&lt;=$Z$5),1-2*(((R82-$X$5)/($Y$5-$X$5))^2),IF(AND(R82&gt;=$Z$5,R82&lt;=$Y$5),2*((($Y$5-R82)/($Y$5-$X$5))^2),0)))</f>
        <v>0</v>
      </c>
      <c r="T82" s="12" t="n">
        <f aca="false">(1/(1+POWER((ABS((R82-$Z$10)/$X$10)),2*$Y$10)))</f>
        <v>0.991965082829085</v>
      </c>
      <c r="U82" s="12" t="n">
        <f aca="false">IF(R82&lt;=$X$15,0,IF(AND(R82&gt;=$X$15,R82&lt;=$Z$15),2*(((R82-$X$15)/($Y$15-$X$15))^2),IF(AND(R82&gt;=$Z$15,R82&lt;=$Y$15),1-2*((($Y$15-R82)/($Y$15-$X$15))^2),1)))</f>
        <v>0</v>
      </c>
    </row>
    <row r="83" customFormat="false" ht="14.25" hidden="false" customHeight="false" outlineLevel="0" collapsed="false">
      <c r="A83" s="4" t="n">
        <v>81</v>
      </c>
      <c r="B83" s="26" t="n">
        <f aca="false">IF(A83&lt;=18,0,IF(AND(A83&gt;18,A83&lt;=44),2*(((A84-$E$20)/($E$21-$E$20))^2),IF(AND(A83&gt;44,A83&lt;=74),(1/(1+EXP(-$E$25*(A83-$E$26)))),IF(AND(A83&gt;74,A83&lt;=90),EXP(-(((A83-$E$29)^2)/(2*$E$30^2))),1))))</f>
        <v>0.981678787678458</v>
      </c>
      <c r="R83" s="12" t="n">
        <v>4150000</v>
      </c>
      <c r="S83" s="12" t="n">
        <f aca="false">IF(R83&lt;=$X$5,1,IF(AND(R83&gt;=$X$5,R83&lt;=$Z$5),1-2*(((R83-$X$5)/($Y$5-$X$5))^2),IF(AND(R83&gt;=$Z$5,R83&lt;=$Y$5),2*((($Y$5-R83)/($Y$5-$X$5))^2),0)))</f>
        <v>0</v>
      </c>
      <c r="T83" s="12" t="n">
        <f aca="false">(1/(1+POWER((ABS((R83-$Z$10)/$X$10)),2*$Y$10)))</f>
        <v>0.988966456652943</v>
      </c>
      <c r="U83" s="12" t="n">
        <f aca="false">IF(R83&lt;=$X$15,0,IF(AND(R83&gt;=$X$15,R83&lt;=$Z$15),2*(((R83-$X$15)/($Y$15-$X$15))^2),IF(AND(R83&gt;=$Z$15,R83&lt;=$Y$15),1-2*((($Y$15-R83)/($Y$15-$X$15))^2),1)))</f>
        <v>0</v>
      </c>
    </row>
    <row r="84" customFormat="false" ht="14.25" hidden="false" customHeight="false" outlineLevel="0" collapsed="false">
      <c r="A84" s="4" t="n">
        <v>82</v>
      </c>
      <c r="B84" s="26" t="n">
        <f aca="false">IF(A84&lt;=18,0,IF(AND(A84&gt;18,A84&lt;=44),2*(((A85-$E$20)/($E$21-$E$20))^2),IF(AND(A84&gt;44,A84&lt;=74),(1/(1+EXP(-$E$25*(A84-$E$26)))),IF(AND(A84&gt;74,A84&lt;=90),EXP(-(((A84-$E$29)^2)/(2*$E$30^2))),1))))</f>
        <v>0.988235430613087</v>
      </c>
      <c r="R84" s="12" t="n">
        <v>4200000</v>
      </c>
      <c r="S84" s="12" t="n">
        <f aca="false">IF(R84&lt;=$X$5,1,IF(AND(R84&gt;=$X$5,R84&lt;=$Z$5),1-2*(((R84-$X$5)/($Y$5-$X$5))^2),IF(AND(R84&gt;=$Z$5,R84&lt;=$Y$5),2*((($Y$5-R84)/($Y$5-$X$5))^2),0)))</f>
        <v>0</v>
      </c>
      <c r="T84" s="12" t="n">
        <f aca="false">(1/(1+POWER((ABS((R84-$Z$10)/$X$10)),2*$Y$10)))</f>
        <v>0.985215608278274</v>
      </c>
      <c r="U84" s="12" t="n">
        <f aca="false">IF(R84&lt;=$X$15,0,IF(AND(R84&gt;=$X$15,R84&lt;=$Z$15),2*(((R84-$X$15)/($Y$15-$X$15))^2),IF(AND(R84&gt;=$Z$15,R84&lt;=$Y$15),1-2*((($Y$15-R84)/($Y$15-$X$15))^2),1)))</f>
        <v>0</v>
      </c>
    </row>
    <row r="85" customFormat="false" ht="14.25" hidden="false" customHeight="false" outlineLevel="0" collapsed="false">
      <c r="A85" s="4" t="n">
        <v>83</v>
      </c>
      <c r="B85" s="26" t="n">
        <f aca="false">IF(A85&lt;=18,0,IF(AND(A85&gt;18,A85&lt;=44),2*(((A86-$E$20)/($E$21-$E$20))^2),IF(AND(A85&gt;44,A85&lt;=74),(1/(1+EXP(-$E$25*(A85-$E$26)))),IF(AND(A85&gt;74,A85&lt;=90),EXP(-(((A85-$E$29)^2)/(2*$E$30^2))),1))))</f>
        <v>0.993365302708728</v>
      </c>
      <c r="R85" s="12" t="n">
        <v>4250000</v>
      </c>
      <c r="S85" s="12" t="n">
        <f aca="false">IF(R85&lt;=$X$5,1,IF(AND(R85&gt;=$X$5,R85&lt;=$Z$5),1-2*(((R85-$X$5)/($Y$5-$X$5))^2),IF(AND(R85&gt;=$Z$5,R85&lt;=$Y$5),2*((($Y$5-R85)/($Y$5-$X$5))^2),0)))</f>
        <v>0</v>
      </c>
      <c r="T85" s="12" t="n">
        <f aca="false">(1/(1+POWER((ABS((R85-$Z$10)/$X$10)),2*$Y$10)))</f>
        <v>0.980608091932009</v>
      </c>
      <c r="U85" s="12" t="n">
        <f aca="false">IF(R85&lt;=$X$15,0,IF(AND(R85&gt;=$X$15,R85&lt;=$Z$15),2*(((R85-$X$15)/($Y$15-$X$15))^2),IF(AND(R85&gt;=$Z$15,R85&lt;=$Y$15),1-2*((($Y$15-R85)/($Y$15-$X$15))^2),1)))</f>
        <v>0</v>
      </c>
    </row>
    <row r="86" customFormat="false" ht="14.25" hidden="false" customHeight="false" outlineLevel="0" collapsed="false">
      <c r="A86" s="4" t="n">
        <v>84</v>
      </c>
      <c r="B86" s="26" t="n">
        <f aca="false">IF(A86&lt;=18,0,IF(AND(A86&gt;18,A86&lt;=44),2*(((A87-$E$20)/($E$21-$E$20))^2),IF(AND(A86&gt;44,A86&lt;=74),(1/(1+EXP(-$E$25*(A86-$E$26)))),IF(AND(A86&gt;74,A86&lt;=90),EXP(-(((A86-$E$29)^2)/(2*$E$30^2))),1))))</f>
        <v>0.997045792402821</v>
      </c>
      <c r="R86" s="12" t="n">
        <v>4300000</v>
      </c>
      <c r="S86" s="12" t="n">
        <f aca="false">IF(R86&lt;=$X$5,1,IF(AND(R86&gt;=$X$5,R86&lt;=$Z$5),1-2*(((R86-$X$5)/($Y$5-$X$5))^2),IF(AND(R86&gt;=$Z$5,R86&lt;=$Y$5),2*((($Y$5-R86)/($Y$5-$X$5))^2),0)))</f>
        <v>0</v>
      </c>
      <c r="T86" s="12" t="n">
        <f aca="false">(1/(1+POWER((ABS((R86-$Z$10)/$X$10)),2*$Y$10)))</f>
        <v>0.975039001560062</v>
      </c>
      <c r="U86" s="12" t="n">
        <f aca="false">IF(R86&lt;=$X$15,0,IF(AND(R86&gt;=$X$15,R86&lt;=$Z$15),2*(((R86-$X$15)/($Y$15-$X$15))^2),IF(AND(R86&gt;=$Z$15,R86&lt;=$Y$15),1-2*((($Y$15-R86)/($Y$15-$X$15))^2),1)))</f>
        <v>0</v>
      </c>
    </row>
    <row r="87" customFormat="false" ht="14.25" hidden="false" customHeight="false" outlineLevel="0" collapsed="false">
      <c r="A87" s="4" t="n">
        <v>85</v>
      </c>
      <c r="B87" s="26" t="n">
        <f aca="false">IF(A87&lt;=18,0,IF(AND(A87&gt;18,A87&lt;=44),2*(((A88-$E$20)/($E$21-$E$20))^2),IF(AND(A87&gt;44,A87&lt;=74),(1/(1+EXP(-$E$25*(A87-$E$26)))),IF(AND(A87&gt;74,A87&lt;=90),EXP(-(((A87-$E$29)^2)/(2*$E$30^2))),1))))</f>
        <v>0.999260628499499</v>
      </c>
      <c r="R87" s="12" t="n">
        <v>4350000</v>
      </c>
      <c r="S87" s="12" t="n">
        <f aca="false">IF(R87&lt;=$X$5,1,IF(AND(R87&gt;=$X$5,R87&lt;=$Z$5),1-2*(((R87-$X$5)/($Y$5-$X$5))^2),IF(AND(R87&gt;=$Z$5,R87&lt;=$Y$5),2*((($Y$5-R87)/($Y$5-$X$5))^2),0)))</f>
        <v>0</v>
      </c>
      <c r="T87" s="12" t="n">
        <f aca="false">(1/(1+POWER((ABS((R87-$Z$10)/$X$10)),2*$Y$10)))</f>
        <v>0.968405395682501</v>
      </c>
      <c r="U87" s="12" t="n">
        <f aca="false">IF(R87&lt;=$X$15,0,IF(AND(R87&gt;=$X$15,R87&lt;=$Z$15),2*(((R87-$X$15)/($Y$15-$X$15))^2),IF(AND(R87&gt;=$Z$15,R87&lt;=$Y$15),1-2*((($Y$15-R87)/($Y$15-$X$15))^2),1)))</f>
        <v>0</v>
      </c>
    </row>
    <row r="88" customFormat="false" ht="14.25" hidden="false" customHeight="false" outlineLevel="0" collapsed="false">
      <c r="A88" s="4" t="n">
        <v>86</v>
      </c>
      <c r="B88" s="26" t="n">
        <f aca="false">IF(A88&lt;=18,0,IF(AND(A88&gt;18,A88&lt;=44),2*(((A89-$E$20)/($E$21-$E$20))^2),IF(AND(A88&gt;44,A88&lt;=74),(1/(1+EXP(-$E$25*(A88-$E$26)))),IF(AND(A88&gt;74,A88&lt;=90),EXP(-(((A88-$E$29)^2)/(2*$E$30^2))),1))))</f>
        <v>1</v>
      </c>
      <c r="R88" s="12" t="n">
        <v>4400000</v>
      </c>
      <c r="S88" s="12" t="n">
        <f aca="false">IF(R88&lt;=$X$5,1,IF(AND(R88&gt;=$X$5,R88&lt;=$Z$5),1-2*(((R88-$X$5)/($Y$5-$X$5))^2),IF(AND(R88&gt;=$Z$5,R88&lt;=$Y$5),2*((($Y$5-R88)/($Y$5-$X$5))^2),0)))</f>
        <v>0</v>
      </c>
      <c r="T88" s="12" t="n">
        <f aca="false">(1/(1+POWER((ABS((R88-$Z$10)/$X$10)),2*$Y$10)))</f>
        <v>0.960609026122562</v>
      </c>
      <c r="U88" s="12" t="n">
        <f aca="false">IF(R88&lt;=$X$15,0,IF(AND(R88&gt;=$X$15,R88&lt;=$Z$15),2*(((R88-$X$15)/($Y$15-$X$15))^2),IF(AND(R88&gt;=$Z$15,R88&lt;=$Y$15),1-2*((($Y$15-R88)/($Y$15-$X$15))^2),1)))</f>
        <v>0</v>
      </c>
    </row>
    <row r="89" customFormat="false" ht="14.25" hidden="false" customHeight="false" outlineLevel="0" collapsed="false">
      <c r="A89" s="4" t="n">
        <v>87</v>
      </c>
      <c r="B89" s="26" t="n">
        <f aca="false">IF(A89&lt;=18,0,IF(AND(A89&gt;18,A89&lt;=44),2*(((A90-$E$20)/($E$21-$E$20))^2),IF(AND(A89&gt;44,A89&lt;=74),(1/(1+EXP(-$E$25*(A89-$E$26)))),IF(AND(A89&gt;74,A89&lt;=90),EXP(-(((A89-$E$29)^2)/(2*$E$30^2))),1))))</f>
        <v>0.999260628499499</v>
      </c>
      <c r="R89" s="12" t="n">
        <v>4450000</v>
      </c>
      <c r="S89" s="12" t="n">
        <f aca="false">IF(R89&lt;=$X$5,1,IF(AND(R89&gt;=$X$5,R89&lt;=$Z$5),1-2*(((R89-$X$5)/($Y$5-$X$5))^2),IF(AND(R89&gt;=$Z$5,R89&lt;=$Y$5),2*((($Y$5-R89)/($Y$5-$X$5))^2),0)))</f>
        <v>0</v>
      </c>
      <c r="T89" s="12" t="n">
        <f aca="false">(1/(1+POWER((ABS((R89-$Z$10)/$X$10)),2*$Y$10)))</f>
        <v>0.951559312067222</v>
      </c>
      <c r="U89" s="12" t="n">
        <f aca="false">IF(R89&lt;=$X$15,0,IF(AND(R89&gt;=$X$15,R89&lt;=$Z$15),2*(((R89-$X$15)/($Y$15-$X$15))^2),IF(AND(R89&gt;=$Z$15,R89&lt;=$Y$15),1-2*((($Y$15-R89)/($Y$15-$X$15))^2),1)))</f>
        <v>0</v>
      </c>
    </row>
    <row r="90" customFormat="false" ht="14.25" hidden="false" customHeight="false" outlineLevel="0" collapsed="false">
      <c r="A90" s="4" t="n">
        <v>88</v>
      </c>
      <c r="B90" s="26" t="n">
        <f aca="false">IF(A90&lt;=18,0,IF(AND(A90&gt;18,A90&lt;=44),2*(((A91-$E$20)/($E$21-$E$20))^2),IF(AND(A90&gt;44,A90&lt;=74),(1/(1+EXP(-$E$25*(A90-$E$26)))),IF(AND(A90&gt;74,A90&lt;=90),EXP(-(((A90-$E$29)^2)/(2*$E$30^2))),1))))</f>
        <v>0.997045792402821</v>
      </c>
      <c r="R90" s="12" t="n">
        <v>4500000</v>
      </c>
      <c r="S90" s="12" t="n">
        <f aca="false">IF(R90&lt;=$X$5,1,IF(AND(R90&gt;=$X$5,R90&lt;=$Z$5),1-2*(((R90-$X$5)/($Y$5-$X$5))^2),IF(AND(R90&gt;=$Z$5,R90&lt;=$Y$5),2*((($Y$5-R90)/($Y$5-$X$5))^2),0)))</f>
        <v>0</v>
      </c>
      <c r="T90" s="12" t="n">
        <f aca="false">(1/(1+POWER((ABS((R90-$Z$10)/$X$10)),2*$Y$10)))</f>
        <v>0.941176470588235</v>
      </c>
      <c r="U90" s="12" t="n">
        <f aca="false">IF(R90&lt;=$X$15,0,IF(AND(R90&gt;=$X$15,R90&lt;=$Z$15),2*(((R90-$X$15)/($Y$15-$X$15))^2),IF(AND(R90&gt;=$Z$15,R90&lt;=$Y$15),1-2*((($Y$15-R90)/($Y$15-$X$15))^2),1)))</f>
        <v>0</v>
      </c>
    </row>
    <row r="91" customFormat="false" ht="14.25" hidden="false" customHeight="false" outlineLevel="0" collapsed="false">
      <c r="A91" s="4" t="n">
        <v>89</v>
      </c>
      <c r="B91" s="26" t="n">
        <f aca="false">IF(A91&lt;=18,0,IF(AND(A91&gt;18,A91&lt;=44),2*(((A92-$E$20)/($E$21-$E$20))^2),IF(AND(A91&gt;44,A91&lt;=74),(1/(1+EXP(-$E$25*(A91-$E$26)))),IF(AND(A91&gt;74,A91&lt;=90),EXP(-(((A91-$E$29)^2)/(2*$E$30^2))),1))))</f>
        <v>0.993365302708728</v>
      </c>
      <c r="R91" s="12" t="n">
        <v>4550000</v>
      </c>
      <c r="S91" s="12" t="n">
        <f aca="false">IF(R91&lt;=$X$5,1,IF(AND(R91&gt;=$X$5,R91&lt;=$Z$5),1-2*(((R91-$X$5)/($Y$5-$X$5))^2),IF(AND(R91&gt;=$Z$5,R91&lt;=$Y$5),2*((($Y$5-R91)/($Y$5-$X$5))^2),0)))</f>
        <v>0</v>
      </c>
      <c r="T91" s="12" t="n">
        <f aca="false">(1/(1+POWER((ABS((R91-$Z$10)/$X$10)),2*$Y$10)))</f>
        <v>0.929394684515885</v>
      </c>
      <c r="U91" s="12" t="n">
        <f aca="false">IF(R91&lt;=$X$15,0,IF(AND(R91&gt;=$X$15,R91&lt;=$Z$15),2*(((R91-$X$15)/($Y$15-$X$15))^2),IF(AND(R91&gt;=$Z$15,R91&lt;=$Y$15),1-2*((($Y$15-R91)/($Y$15-$X$15))^2),1)))</f>
        <v>0</v>
      </c>
    </row>
    <row r="92" customFormat="false" ht="14.25" hidden="false" customHeight="false" outlineLevel="0" collapsed="false">
      <c r="A92" s="4" t="n">
        <v>90</v>
      </c>
      <c r="B92" s="26" t="n">
        <f aca="false">IF(A92&lt;=18,0,IF(AND(A92&gt;18,A92&lt;=44),2*(((A93-$E$20)/($E$21-$E$20))^2),IF(AND(A92&gt;44,A92&lt;=74),(1/(1+EXP(-$E$25*(A92-$E$26)))),IF(AND(A92&gt;74,A92&lt;=90),EXP(-(((A92-$E$29)^2)/(2*$E$30^2))),1))))</f>
        <v>0.988235430613087</v>
      </c>
      <c r="R92" s="12" t="n">
        <v>4600000</v>
      </c>
      <c r="S92" s="12" t="n">
        <f aca="false">IF(R92&lt;=$X$5,1,IF(AND(R92&gt;=$X$5,R92&lt;=$Z$5),1-2*(((R92-$X$5)/($Y$5-$X$5))^2),IF(AND(R92&gt;=$Z$5,R92&lt;=$Y$5),2*((($Y$5-R92)/($Y$5-$X$5))^2),0)))</f>
        <v>0</v>
      </c>
      <c r="T92" s="12" t="n">
        <f aca="false">(1/(1+POWER((ABS((R92-$Z$10)/$X$10)),2*$Y$10)))</f>
        <v>0.916165161674521</v>
      </c>
      <c r="U92" s="12" t="n">
        <f aca="false">IF(R92&lt;=$X$15,0,IF(AND(R92&gt;=$X$15,R92&lt;=$Z$15),2*(((R92-$X$15)/($Y$15-$X$15))^2),IF(AND(R92&gt;=$Z$15,R92&lt;=$Y$15),1-2*((($Y$15-R92)/($Y$15-$X$15))^2),1)))</f>
        <v>0</v>
      </c>
    </row>
    <row r="93" customFormat="false" ht="14.25" hidden="false" customHeight="false" outlineLevel="0" collapsed="false">
      <c r="A93" s="4" t="n">
        <v>91</v>
      </c>
      <c r="B93" s="26" t="n">
        <f aca="false">IF(A93&lt;=18,0,IF(AND(A93&gt;18,A93&lt;=44),2*(((A94-$E$20)/($E$21-$E$20))^2),IF(AND(A93&gt;44,A93&lt;=74),(1/(1+EXP(-$E$25*(A93-$E$26)))),IF(AND(A93&gt;74,A93&lt;=90),EXP(-(((A93-$E$29)^2)/(2*$E$30^2))),1))))</f>
        <v>1</v>
      </c>
      <c r="R93" s="12" t="n">
        <v>4650000</v>
      </c>
      <c r="S93" s="12" t="n">
        <f aca="false">IF(R93&lt;=$X$5,1,IF(AND(R93&gt;=$X$5,R93&lt;=$Z$5),1-2*(((R93-$X$5)/($Y$5-$X$5))^2),IF(AND(R93&gt;=$Z$5,R93&lt;=$Y$5),2*((($Y$5-R93)/($Y$5-$X$5))^2),0)))</f>
        <v>0</v>
      </c>
      <c r="T93" s="12" t="n">
        <f aca="false">(1/(1+POWER((ABS((R93-$Z$10)/$X$10)),2*$Y$10)))</f>
        <v>0.901458919707124</v>
      </c>
      <c r="U93" s="12" t="n">
        <f aca="false">IF(R93&lt;=$X$15,0,IF(AND(R93&gt;=$X$15,R93&lt;=$Z$15),2*(((R93-$X$15)/($Y$15-$X$15))^2),IF(AND(R93&gt;=$Z$15,R93&lt;=$Y$15),1-2*((($Y$15-R93)/($Y$15-$X$15))^2),1)))</f>
        <v>0</v>
      </c>
    </row>
    <row r="94" customFormat="false" ht="14.25" hidden="false" customHeight="false" outlineLevel="0" collapsed="false">
      <c r="A94" s="4" t="n">
        <v>92</v>
      </c>
      <c r="B94" s="26" t="n">
        <f aca="false">IF(A94&lt;=18,0,IF(AND(A94&gt;18,A94&lt;=44),2*(((A95-$E$20)/($E$21-$E$20))^2),IF(AND(A94&gt;44,A94&lt;=74),(1/(1+EXP(-$E$25*(A94-$E$26)))),IF(AND(A94&gt;74,A94&lt;=90),EXP(-(((A94-$E$29)^2)/(2*$E$30^2))),1))))</f>
        <v>1</v>
      </c>
      <c r="R94" s="12" t="n">
        <v>4700000</v>
      </c>
      <c r="S94" s="12" t="n">
        <f aca="false">IF(R94&lt;=$X$5,1,IF(AND(R94&gt;=$X$5,R94&lt;=$Z$5),1-2*(((R94-$X$5)/($Y$5-$X$5))^2),IF(AND(R94&gt;=$Z$5,R94&lt;=$Y$5),2*((($Y$5-R94)/($Y$5-$X$5))^2),0)))</f>
        <v>0</v>
      </c>
      <c r="T94" s="12" t="n">
        <f aca="false">(1/(1+POWER((ABS((R94-$Z$10)/$X$10)),2*$Y$10)))</f>
        <v>0.885269121813031</v>
      </c>
      <c r="U94" s="12" t="n">
        <f aca="false">IF(R94&lt;=$X$15,0,IF(AND(R94&gt;=$X$15,R94&lt;=$Z$15),2*(((R94-$X$15)/($Y$15-$X$15))^2),IF(AND(R94&gt;=$Z$15,R94&lt;=$Y$15),1-2*((($Y$15-R94)/($Y$15-$X$15))^2),1)))</f>
        <v>0</v>
      </c>
    </row>
    <row r="95" customFormat="false" ht="14.25" hidden="false" customHeight="false" outlineLevel="0" collapsed="false">
      <c r="A95" s="4" t="n">
        <v>93</v>
      </c>
      <c r="B95" s="26" t="n">
        <f aca="false">IF(A95&lt;=18,0,IF(AND(A95&gt;18,A95&lt;=44),2*(((A96-$E$20)/($E$21-$E$20))^2),IF(AND(A95&gt;44,A95&lt;=74),(1/(1+EXP(-$E$25*(A95-$E$26)))),IF(AND(A95&gt;74,A95&lt;=90),EXP(-(((A95-$E$29)^2)/(2*$E$30^2))),1))))</f>
        <v>1</v>
      </c>
      <c r="R95" s="12" t="n">
        <v>4750000</v>
      </c>
      <c r="S95" s="12" t="n">
        <f aca="false">IF(R95&lt;=$X$5,1,IF(AND(R95&gt;=$X$5,R95&lt;=$Z$5),1-2*(((R95-$X$5)/($Y$5-$X$5))^2),IF(AND(R95&gt;=$Z$5,R95&lt;=$Y$5),2*((($Y$5-R95)/($Y$5-$X$5))^2),0)))</f>
        <v>0</v>
      </c>
      <c r="T95" s="12" t="n">
        <f aca="false">(1/(1+POWER((ABS((R95-$Z$10)/$X$10)),2*$Y$10)))</f>
        <v>0.867612793899598</v>
      </c>
      <c r="U95" s="12" t="n">
        <f aca="false">IF(R95&lt;=$X$15,0,IF(AND(R95&gt;=$X$15,R95&lt;=$Z$15),2*(((R95-$X$15)/($Y$15-$X$15))^2),IF(AND(R95&gt;=$Z$15,R95&lt;=$Y$15),1-2*((($Y$15-R95)/($Y$15-$X$15))^2),1)))</f>
        <v>0</v>
      </c>
    </row>
    <row r="96" customFormat="false" ht="14.25" hidden="false" customHeight="false" outlineLevel="0" collapsed="false">
      <c r="A96" s="4" t="n">
        <v>94</v>
      </c>
      <c r="B96" s="26" t="n">
        <f aca="false">IF(A96&lt;=18,0,IF(AND(A96&gt;18,A96&lt;=44),2*(((A97-$E$20)/($E$21-$E$20))^2),IF(AND(A96&gt;44,A96&lt;=74),(1/(1+EXP(-$E$25*(A96-$E$26)))),IF(AND(A96&gt;74,A96&lt;=90),EXP(-(((A96-$E$29)^2)/(2*$E$30^2))),1))))</f>
        <v>1</v>
      </c>
      <c r="R96" s="12" t="n">
        <v>4800000</v>
      </c>
      <c r="S96" s="12" t="n">
        <f aca="false">IF(R96&lt;=$X$5,1,IF(AND(R96&gt;=$X$5,R96&lt;=$Z$5),1-2*(((R96-$X$5)/($Y$5-$X$5))^2),IF(AND(R96&gt;=$Z$5,R96&lt;=$Y$5),2*((($Y$5-R96)/($Y$5-$X$5))^2),0)))</f>
        <v>0</v>
      </c>
      <c r="T96" s="12" t="n">
        <f aca="false">(1/(1+POWER((ABS((R96-$Z$10)/$X$10)),2*$Y$10)))</f>
        <v>0.848531774863307</v>
      </c>
      <c r="U96" s="12" t="n">
        <f aca="false">IF(R96&lt;=$X$15,0,IF(AND(R96&gt;=$X$15,R96&lt;=$Z$15),2*(((R96-$X$15)/($Y$15-$X$15))^2),IF(AND(R96&gt;=$Z$15,R96&lt;=$Y$15),1-2*((($Y$15-R96)/($Y$15-$X$15))^2),1)))</f>
        <v>0</v>
      </c>
    </row>
    <row r="97" customFormat="false" ht="14.25" hidden="false" customHeight="false" outlineLevel="0" collapsed="false">
      <c r="A97" s="4" t="n">
        <v>95</v>
      </c>
      <c r="B97" s="26" t="n">
        <f aca="false">IF(A97&lt;=18,0,IF(AND(A97&gt;18,A97&lt;=44),2*(((A98-$E$20)/($E$21-$E$20))^2),IF(AND(A97&gt;44,A97&lt;=74),(1/(1+EXP(-$E$25*(A97-$E$26)))),IF(AND(A97&gt;74,A97&lt;=90),EXP(-(((A97-$E$29)^2)/(2*$E$30^2))),1))))</f>
        <v>1</v>
      </c>
      <c r="R97" s="12" t="n">
        <v>4850000</v>
      </c>
      <c r="S97" s="12" t="n">
        <f aca="false">IF(R97&lt;=$X$5,1,IF(AND(R97&gt;=$X$5,R97&lt;=$Z$5),1-2*(((R97-$X$5)/($Y$5-$X$5))^2),IF(AND(R97&gt;=$Z$5,R97&lt;=$Y$5),2*((($Y$5-R97)/($Y$5-$X$5))^2),0)))</f>
        <v>0</v>
      </c>
      <c r="T97" s="12" t="n">
        <f aca="false">(1/(1+POWER((ABS((R97-$Z$10)/$X$10)),2*$Y$10)))</f>
        <v>0.828092789090913</v>
      </c>
      <c r="U97" s="12" t="n">
        <f aca="false">IF(R97&lt;=$X$15,0,IF(AND(R97&gt;=$X$15,R97&lt;=$Z$15),2*(((R97-$X$15)/($Y$15-$X$15))^2),IF(AND(R97&gt;=$Z$15,R97&lt;=$Y$15),1-2*((($Y$15-R97)/($Y$15-$X$15))^2),1)))</f>
        <v>0</v>
      </c>
    </row>
    <row r="98" customFormat="false" ht="14.25" hidden="false" customHeight="false" outlineLevel="0" collapsed="false">
      <c r="A98" s="4" t="n">
        <v>96</v>
      </c>
      <c r="B98" s="26" t="n">
        <f aca="false">IF(A98&lt;=18,0,IF(AND(A98&gt;18,A98&lt;=44),2*(((A99-$E$20)/($E$21-$E$20))^2),IF(AND(A98&gt;44,A98&lt;=74),(1/(1+EXP(-$E$25*(A98-$E$26)))),IF(AND(A98&gt;74,A98&lt;=90),EXP(-(((A98-$E$29)^2)/(2*$E$30^2))),1))))</f>
        <v>1</v>
      </c>
      <c r="R98" s="12" t="n">
        <v>4900000</v>
      </c>
      <c r="S98" s="12" t="n">
        <f aca="false">IF(R98&lt;=$X$5,1,IF(AND(R98&gt;=$X$5,R98&lt;=$Z$5),1-2*(((R98-$X$5)/($Y$5-$X$5))^2),IF(AND(R98&gt;=$Z$5,R98&lt;=$Y$5),2*((($Y$5-R98)/($Y$5-$X$5))^2),0)))</f>
        <v>0</v>
      </c>
      <c r="T98" s="12" t="n">
        <f aca="false">(1/(1+POWER((ABS((R98-$Z$10)/$X$10)),2*$Y$10)))</f>
        <v>0.80638658172728</v>
      </c>
      <c r="U98" s="12" t="n">
        <f aca="false">IF(R98&lt;=$X$15,0,IF(AND(R98&gt;=$X$15,R98&lt;=$Z$15),2*(((R98-$X$15)/($Y$15-$X$15))^2),IF(AND(R98&gt;=$Z$15,R98&lt;=$Y$15),1-2*((($Y$15-R98)/($Y$15-$X$15))^2),1)))</f>
        <v>0</v>
      </c>
    </row>
    <row r="99" customFormat="false" ht="14.25" hidden="false" customHeight="false" outlineLevel="0" collapsed="false">
      <c r="A99" s="4" t="n">
        <v>97</v>
      </c>
      <c r="B99" s="26" t="n">
        <f aca="false">IF(A99&lt;=18,0,IF(AND(A99&gt;18,A99&lt;=44),2*(((A100-$E$20)/($E$21-$E$20))^2),IF(AND(A99&gt;44,A99&lt;=74),(1/(1+EXP(-$E$25*(A99-$E$26)))),IF(AND(A99&gt;74,A99&lt;=90),EXP(-(((A99-$E$29)^2)/(2*$E$30^2))),1))))</f>
        <v>1</v>
      </c>
      <c r="R99" s="12" t="n">
        <v>4950000</v>
      </c>
      <c r="S99" s="12" t="n">
        <f aca="false">IF(R99&lt;=$X$5,1,IF(AND(R99&gt;=$X$5,R99&lt;=$Z$5),1-2*(((R99-$X$5)/($Y$5-$X$5))^2),IF(AND(R99&gt;=$Z$5,R99&lt;=$Y$5),2*((($Y$5-R99)/($Y$5-$X$5))^2),0)))</f>
        <v>0</v>
      </c>
      <c r="T99" s="12" t="n">
        <f aca="false">(1/(1+POWER((ABS((R99-$Z$10)/$X$10)),2*$Y$10)))</f>
        <v>0.783526118506489</v>
      </c>
      <c r="U99" s="12" t="n">
        <f aca="false">IF(R99&lt;=$X$15,0,IF(AND(R99&gt;=$X$15,R99&lt;=$Z$15),2*(((R99-$X$15)/($Y$15-$X$15))^2),IF(AND(R99&gt;=$Z$15,R99&lt;=$Y$15),1-2*((($Y$15-R99)/($Y$15-$X$15))^2),1)))</f>
        <v>0</v>
      </c>
    </row>
    <row r="100" customFormat="false" ht="14.25" hidden="false" customHeight="false" outlineLevel="0" collapsed="false">
      <c r="A100" s="4" t="n">
        <v>98</v>
      </c>
      <c r="B100" s="26" t="n">
        <f aca="false">IF(A100&lt;=18,0,IF(AND(A100&gt;18,A100&lt;=44),2*(((A101-$E$20)/($E$21-$E$20))^2),IF(AND(A100&gt;44,A100&lt;=74),(1/(1+EXP(-$E$25*(A100-$E$26)))),IF(AND(A100&gt;74,A100&lt;=90),EXP(-(((A100-$E$29)^2)/(2*$E$30^2))),1))))</f>
        <v>1</v>
      </c>
      <c r="R100" s="12" t="n">
        <v>5000000</v>
      </c>
      <c r="S100" s="12" t="n">
        <f aca="false">IF(R100&lt;=$X$5,1,IF(AND(R100&gt;=$X$5,R100&lt;=$Z$5),1-2*(((R100-$X$5)/($Y$5-$X$5))^2),IF(AND(R100&gt;=$Z$5,R100&lt;=$Y$5),2*((($Y$5-R100)/($Y$5-$X$5))^2),0)))</f>
        <v>0</v>
      </c>
      <c r="T100" s="12" t="n">
        <f aca="false">(1/(1+POWER((ABS((R100-$Z$10)/$X$10)),2*$Y$10)))</f>
        <v>0.759643916913947</v>
      </c>
      <c r="U100" s="12" t="n">
        <f aca="false">IF(R100&lt;=$X$15,0,IF(AND(R100&gt;=$X$15,R100&lt;=$Z$15),2*(((R100-$X$15)/($Y$15-$X$15))^2),IF(AND(R100&gt;=$Z$15,R100&lt;=$Y$15),1-2*((($Y$15-R100)/($Y$15-$X$15))^2),1)))</f>
        <v>0</v>
      </c>
    </row>
    <row r="101" customFormat="false" ht="14.25" hidden="false" customHeight="false" outlineLevel="0" collapsed="false">
      <c r="A101" s="4" t="n">
        <v>99</v>
      </c>
      <c r="B101" s="26" t="n">
        <f aca="false">IF(A101&lt;=18,0,IF(AND(A101&gt;18,A101&lt;=44),2*(((A102-$E$20)/($E$21-$E$20))^2),IF(AND(A101&gt;44,A101&lt;=74),(1/(1+EXP(-$E$25*(A101-$E$26)))),IF(AND(A101&gt;74,A101&lt;=90),EXP(-(((A101-$E$29)^2)/(2*$E$30^2))),1))))</f>
        <v>1</v>
      </c>
      <c r="R101" s="12" t="n">
        <v>5050000</v>
      </c>
      <c r="S101" s="12" t="n">
        <f aca="false">IF(R101&lt;=$X$5,1,IF(AND(R101&gt;=$X$5,R101&lt;=$Z$5),1-2*(((R101-$X$5)/($Y$5-$X$5))^2),IF(AND(R101&gt;=$Z$5,R101&lt;=$Y$5),2*((($Y$5-R101)/($Y$5-$X$5))^2),0)))</f>
        <v>0</v>
      </c>
      <c r="T101" s="12" t="n">
        <f aca="false">(1/(1+POWER((ABS((R101-$Z$10)/$X$10)),2*$Y$10)))</f>
        <v>0.734888637100221</v>
      </c>
      <c r="U101" s="12" t="n">
        <f aca="false">IF(R101&lt;=$X$15,0,IF(AND(R101&gt;=$X$15,R101&lt;=$Z$15),2*(((R101-$X$15)/($Y$15-$X$15))^2),IF(AND(R101&gt;=$Z$15,R101&lt;=$Y$15),1-2*((($Y$15-R101)/($Y$15-$X$15))^2),1)))</f>
        <v>0.0003125</v>
      </c>
    </row>
    <row r="102" customFormat="false" ht="14.25" hidden="false" customHeight="false" outlineLevel="0" collapsed="false">
      <c r="A102" s="4" t="n">
        <v>100</v>
      </c>
      <c r="B102" s="26" t="n">
        <f aca="false">IF(A102&lt;=18,0,IF(AND(A102&gt;18,A102&lt;=44),2*(((A103-$E$20)/($E$21-$E$20))^2),IF(AND(A102&gt;44,A102&lt;=74),(1/(1+EXP(-$E$25*(A102-$E$26)))),IF(AND(A102&gt;74,A102&lt;=90),EXP(-(((A102-$E$29)^2)/(2*$E$30^2))),1))))</f>
        <v>1</v>
      </c>
      <c r="R102" s="12" t="n">
        <v>5100000</v>
      </c>
      <c r="S102" s="12" t="n">
        <f aca="false">IF(R102&lt;=$X$5,1,IF(AND(R102&gt;=$X$5,R102&lt;=$Z$5),1-2*(((R102-$X$5)/($Y$5-$X$5))^2),IF(AND(R102&gt;=$Z$5,R102&lt;=$Y$5),2*((($Y$5-R102)/($Y$5-$X$5))^2),0)))</f>
        <v>0</v>
      </c>
      <c r="T102" s="12" t="n">
        <f aca="false">(1/(1+POWER((ABS((R102-$Z$10)/$X$10)),2*$Y$10)))</f>
        <v>0.709421112372304</v>
      </c>
      <c r="U102" s="12" t="n">
        <f aca="false">IF(R102&lt;=$X$15,0,IF(AND(R102&gt;=$X$15,R102&lt;=$Z$15),2*(((R102-$X$15)/($Y$15-$X$15))^2),IF(AND(R102&gt;=$Z$15,R102&lt;=$Y$15),1-2*((($Y$15-R102)/($Y$15-$X$15))^2),1)))</f>
        <v>0.00125</v>
      </c>
    </row>
    <row r="103" customFormat="false" ht="14.25" hidden="false" customHeight="false" outlineLevel="0" collapsed="false">
      <c r="R103" s="12" t="n">
        <v>5150000</v>
      </c>
      <c r="S103" s="12" t="n">
        <f aca="false">IF(R103&lt;=$X$5,1,IF(AND(R103&gt;=$X$5,R103&lt;=$Z$5),1-2*(((R103-$X$5)/($Y$5-$X$5))^2),IF(AND(R103&gt;=$Z$5,R103&lt;=$Y$5),2*((($Y$5-R103)/($Y$5-$X$5))^2),0)))</f>
        <v>0</v>
      </c>
      <c r="T103" s="12" t="n">
        <f aca="false">(1/(1+POWER((ABS((R103-$Z$10)/$X$10)),2*$Y$10)))</f>
        <v>0.683410034541572</v>
      </c>
      <c r="U103" s="12" t="n">
        <f aca="false">IF(R103&lt;=$X$15,0,IF(AND(R103&gt;=$X$15,R103&lt;=$Z$15),2*(((R103-$X$15)/($Y$15-$X$15))^2),IF(AND(R103&gt;=$Z$15,R103&lt;=$Y$15),1-2*((($Y$15-R103)/($Y$15-$X$15))^2),1)))</f>
        <v>0.0028125</v>
      </c>
    </row>
    <row r="104" customFormat="false" ht="14.25" hidden="false" customHeight="false" outlineLevel="0" collapsed="false">
      <c r="R104" s="12" t="n">
        <v>5200000</v>
      </c>
      <c r="S104" s="12" t="n">
        <f aca="false">IF(R104&lt;=$X$5,1,IF(AND(R104&gt;=$X$5,R104&lt;=$Z$5),1-2*(((R104-$X$5)/($Y$5-$X$5))^2),IF(AND(R104&gt;=$Z$5,R104&lt;=$Y$5),2*((($Y$5-R104)/($Y$5-$X$5))^2),0)))</f>
        <v>0</v>
      </c>
      <c r="T104" s="12" t="n">
        <f aca="false">(1/(1+POWER((ABS((R104-$Z$10)/$X$10)),2*$Y$10)))</f>
        <v>0.65702752534689</v>
      </c>
      <c r="U104" s="12" t="n">
        <f aca="false">IF(R104&lt;=$X$15,0,IF(AND(R104&gt;=$X$15,R104&lt;=$Z$15),2*(((R104-$X$15)/($Y$15-$X$15))^2),IF(AND(R104&gt;=$Z$15,R104&lt;=$Y$15),1-2*((($Y$15-R104)/($Y$15-$X$15))^2),1)))</f>
        <v>0.005</v>
      </c>
    </row>
    <row r="105" customFormat="false" ht="14.25" hidden="false" customHeight="false" outlineLevel="0" collapsed="false">
      <c r="R105" s="12" t="n">
        <v>5250000</v>
      </c>
      <c r="S105" s="12" t="n">
        <f aca="false">IF(R105&lt;=$X$5,1,IF(AND(R105&gt;=$X$5,R105&lt;=$Z$5),1-2*(((R105-$X$5)/($Y$5-$X$5))^2),IF(AND(R105&gt;=$Z$5,R105&lt;=$Y$5),2*((($Y$5-R105)/($Y$5-$X$5))^2),0)))</f>
        <v>0</v>
      </c>
      <c r="T105" s="12" t="n">
        <f aca="false">(1/(1+POWER((ABS((R105-$Z$10)/$X$10)),2*$Y$10)))</f>
        <v>0.630444820686471</v>
      </c>
      <c r="U105" s="12" t="n">
        <f aca="false">IF(R105&lt;=$X$15,0,IF(AND(R105&gt;=$X$15,R105&lt;=$Z$15),2*(((R105-$X$15)/($Y$15-$X$15))^2),IF(AND(R105&gt;=$Z$15,R105&lt;=$Y$15),1-2*((($Y$15-R105)/($Y$15-$X$15))^2),1)))</f>
        <v>0.0078125</v>
      </c>
    </row>
    <row r="106" customFormat="false" ht="14.25" hidden="false" customHeight="false" outlineLevel="0" collapsed="false">
      <c r="R106" s="12" t="n">
        <v>5300000</v>
      </c>
      <c r="S106" s="12" t="n">
        <f aca="false">IF(R106&lt;=$X$5,1,IF(AND(R106&gt;=$X$5,R106&lt;=$Z$5),1-2*(((R106-$X$5)/($Y$5-$X$5))^2),IF(AND(R106&gt;=$Z$5,R106&lt;=$Y$5),2*((($Y$5-R106)/($Y$5-$X$5))^2),0)))</f>
        <v>0</v>
      </c>
      <c r="T106" s="12" t="n">
        <f aca="false">(1/(1+POWER((ABS((R106-$Z$10)/$X$10)),2*$Y$10)))</f>
        <v>0.603828271239659</v>
      </c>
      <c r="U106" s="12" t="n">
        <f aca="false">IF(R106&lt;=$X$15,0,IF(AND(R106&gt;=$X$15,R106&lt;=$Z$15),2*(((R106-$X$15)/($Y$15-$X$15))^2),IF(AND(R106&gt;=$Z$15,R106&lt;=$Y$15),1-2*((($Y$15-R106)/($Y$15-$X$15))^2),1)))</f>
        <v>0.01125</v>
      </c>
    </row>
    <row r="107" customFormat="false" ht="14.25" hidden="false" customHeight="false" outlineLevel="0" collapsed="false">
      <c r="R107" s="12" t="n">
        <v>5350000</v>
      </c>
      <c r="S107" s="12" t="n">
        <f aca="false">IF(R107&lt;=$X$5,1,IF(AND(R107&gt;=$X$5,R107&lt;=$Z$5),1-2*(((R107-$X$5)/($Y$5-$X$5))^2),IF(AND(R107&gt;=$Z$5,R107&lt;=$Y$5),2*((($Y$5-R107)/($Y$5-$X$5))^2),0)))</f>
        <v>0</v>
      </c>
      <c r="T107" s="12" t="n">
        <f aca="false">(1/(1+POWER((ABS((R107-$Z$10)/$X$10)),2*$Y$10)))</f>
        <v>0.57733582519895</v>
      </c>
      <c r="U107" s="12" t="n">
        <f aca="false">IF(R107&lt;=$X$15,0,IF(AND(R107&gt;=$X$15,R107&lt;=$Z$15),2*(((R107-$X$15)/($Y$15-$X$15))^2),IF(AND(R107&gt;=$Z$15,R107&lt;=$Y$15),1-2*((($Y$15-R107)/($Y$15-$X$15))^2),1)))</f>
        <v>0.0153125</v>
      </c>
    </row>
    <row r="108" customFormat="false" ht="14.25" hidden="false" customHeight="false" outlineLevel="0" collapsed="false">
      <c r="R108" s="12" t="n">
        <v>5400000</v>
      </c>
      <c r="S108" s="12" t="n">
        <f aca="false">IF(R108&lt;=$X$5,1,IF(AND(R108&gt;=$X$5,R108&lt;=$Z$5),1-2*(((R108-$X$5)/($Y$5-$X$5))^2),IF(AND(R108&gt;=$Z$5,R108&lt;=$Y$5),2*((($Y$5-R108)/($Y$5-$X$5))^2),0)))</f>
        <v>0</v>
      </c>
      <c r="T108" s="12" t="n">
        <f aca="false">(1/(1+POWER((ABS((R108-$Z$10)/$X$10)),2*$Y$10)))</f>
        <v>0.551114111621274</v>
      </c>
      <c r="U108" s="12" t="n">
        <f aca="false">IF(R108&lt;=$X$15,0,IF(AND(R108&gt;=$X$15,R108&lt;=$Z$15),2*(((R108-$X$15)/($Y$15-$X$15))^2),IF(AND(R108&gt;=$Z$15,R108&lt;=$Y$15),1-2*((($Y$15-R108)/($Y$15-$X$15))^2),1)))</f>
        <v>0.02</v>
      </c>
    </row>
    <row r="109" customFormat="false" ht="14.25" hidden="false" customHeight="false" outlineLevel="0" collapsed="false">
      <c r="R109" s="12" t="n">
        <v>5450000</v>
      </c>
      <c r="S109" s="12" t="n">
        <f aca="false">IF(R109&lt;=$X$5,1,IF(AND(R109&gt;=$X$5,R109&lt;=$Z$5),1-2*(((R109-$X$5)/($Y$5-$X$5))^2),IF(AND(R109&gt;=$Z$5,R109&lt;=$Y$5),2*((($Y$5-R109)/($Y$5-$X$5))^2),0)))</f>
        <v>0</v>
      </c>
      <c r="T109" s="12" t="n">
        <f aca="false">(1/(1+POWER((ABS((R109-$Z$10)/$X$10)),2*$Y$10)))</f>
        <v>0.52529619215663</v>
      </c>
      <c r="U109" s="12" t="n">
        <f aca="false">IF(R109&lt;=$X$15,0,IF(AND(R109&gt;=$X$15,R109&lt;=$Z$15),2*(((R109-$X$15)/($Y$15-$X$15))^2),IF(AND(R109&gt;=$Z$15,R109&lt;=$Y$15),1-2*((($Y$15-R109)/($Y$15-$X$15))^2),1)))</f>
        <v>0.0253125</v>
      </c>
    </row>
    <row r="110" customFormat="false" ht="14.25" hidden="false" customHeight="false" outlineLevel="0" collapsed="false">
      <c r="R110" s="12" t="n">
        <v>5500000</v>
      </c>
      <c r="S110" s="12" t="n">
        <f aca="false">IF(R110&lt;=$X$5,1,IF(AND(R110&gt;=$X$5,R110&lt;=$Z$5),1-2*(((R110-$X$5)/($Y$5-$X$5))^2),IF(AND(R110&gt;=$Z$5,R110&lt;=$Y$5),2*((($Y$5-R110)/($Y$5-$X$5))^2),0)))</f>
        <v>0</v>
      </c>
      <c r="T110" s="12" t="n">
        <f aca="false">(1/(1+POWER((ABS((R110-$Z$10)/$X$10)),2*$Y$10)))</f>
        <v>0.5</v>
      </c>
      <c r="U110" s="12" t="n">
        <f aca="false">IF(R110&lt;=$X$15,0,IF(AND(R110&gt;=$X$15,R110&lt;=$Z$15),2*(((R110-$X$15)/($Y$15-$X$15))^2),IF(AND(R110&gt;=$Z$15,R110&lt;=$Y$15),1-2*((($Y$15-R110)/($Y$15-$X$15))^2),1)))</f>
        <v>0.03125</v>
      </c>
    </row>
    <row r="111" customFormat="false" ht="14.25" hidden="false" customHeight="false" outlineLevel="0" collapsed="false">
      <c r="R111" s="12" t="n">
        <v>5550000</v>
      </c>
      <c r="S111" s="12" t="n">
        <f aca="false">IF(R111&lt;=$X$5,1,IF(AND(R111&gt;=$X$5,R111&lt;=$Z$5),1-2*(((R111-$X$5)/($Y$5-$X$5))^2),IF(AND(R111&gt;=$Z$5,R111&lt;=$Y$5),2*((($Y$5-R111)/($Y$5-$X$5))^2),0)))</f>
        <v>0</v>
      </c>
      <c r="T111" s="12" t="n">
        <f aca="false">(1/(1+POWER((ABS((R111-$Z$10)/$X$10)),2*$Y$10)))</f>
        <v>0.475327442120064</v>
      </c>
      <c r="U111" s="12" t="n">
        <f aca="false">IF(R111&lt;=$X$15,0,IF(AND(R111&gt;=$X$15,R111&lt;=$Z$15),2*(((R111-$X$15)/($Y$15-$X$15))^2),IF(AND(R111&gt;=$Z$15,R111&lt;=$Y$15),1-2*((($Y$15-R111)/($Y$15-$X$15))^2),1)))</f>
        <v>0.0378125</v>
      </c>
    </row>
    <row r="112" customFormat="false" ht="14.25" hidden="false" customHeight="false" outlineLevel="0" collapsed="false">
      <c r="R112" s="12" t="n">
        <v>5600000</v>
      </c>
      <c r="S112" s="12" t="n">
        <f aca="false">IF(R112&lt;=$X$5,1,IF(AND(R112&gt;=$X$5,R112&lt;=$Z$5),1-2*(((R112-$X$5)/($Y$5-$X$5))^2),IF(AND(R112&gt;=$Z$5,R112&lt;=$Y$5),2*((($Y$5-R112)/($Y$5-$X$5))^2),0)))</f>
        <v>0</v>
      </c>
      <c r="T112" s="12" t="n">
        <f aca="false">(1/(1+POWER((ABS((R112-$Z$10)/$X$10)),2*$Y$10)))</f>
        <v>0.451364106962009</v>
      </c>
      <c r="U112" s="12" t="n">
        <f aca="false">IF(R112&lt;=$X$15,0,IF(AND(R112&gt;=$X$15,R112&lt;=$Z$15),2*(((R112-$X$15)/($Y$15-$X$15))^2),IF(AND(R112&gt;=$Z$15,R112&lt;=$Y$15),1-2*((($Y$15-R112)/($Y$15-$X$15))^2),1)))</f>
        <v>0.045</v>
      </c>
    </row>
    <row r="113" customFormat="false" ht="14.25" hidden="false" customHeight="false" outlineLevel="0" collapsed="false">
      <c r="R113" s="12" t="n">
        <v>5650000</v>
      </c>
      <c r="S113" s="12" t="n">
        <f aca="false">IF(R113&lt;=$X$5,1,IF(AND(R113&gt;=$X$5,R113&lt;=$Z$5),1-2*(((R113-$X$5)/($Y$5-$X$5))^2),IF(AND(R113&gt;=$Z$5,R113&lt;=$Y$5),2*((($Y$5-R113)/($Y$5-$X$5))^2),0)))</f>
        <v>0</v>
      </c>
      <c r="T113" s="12" t="n">
        <f aca="false">(1/(1+POWER((ABS((R113-$Z$10)/$X$10)),2*$Y$10)))</f>
        <v>0.428179496189955</v>
      </c>
      <c r="U113" s="12" t="n">
        <f aca="false">IF(R113&lt;=$X$15,0,IF(AND(R113&gt;=$X$15,R113&lt;=$Z$15),2*(((R113-$X$15)/($Y$15-$X$15))^2),IF(AND(R113&gt;=$Z$15,R113&lt;=$Y$15),1-2*((($Y$15-R113)/($Y$15-$X$15))^2),1)))</f>
        <v>0.0528125</v>
      </c>
    </row>
    <row r="114" customFormat="false" ht="14.25" hidden="false" customHeight="false" outlineLevel="0" collapsed="false">
      <c r="R114" s="12" t="n">
        <v>5700000</v>
      </c>
      <c r="S114" s="12" t="n">
        <f aca="false">IF(R114&lt;=$X$5,1,IF(AND(R114&gt;=$X$5,R114&lt;=$Z$5),1-2*(((R114-$X$5)/($Y$5-$X$5))^2),IF(AND(R114&gt;=$Z$5,R114&lt;=$Y$5),2*((($Y$5-R114)/($Y$5-$X$5))^2),0)))</f>
        <v>0</v>
      </c>
      <c r="T114" s="12" t="n">
        <f aca="false">(1/(1+POWER((ABS((R114-$Z$10)/$X$10)),2*$Y$10)))</f>
        <v>0.405827685564709</v>
      </c>
      <c r="U114" s="12" t="n">
        <f aca="false">IF(R114&lt;=$X$15,0,IF(AND(R114&gt;=$X$15,R114&lt;=$Z$15),2*(((R114-$X$15)/($Y$15-$X$15))^2),IF(AND(R114&gt;=$Z$15,R114&lt;=$Y$15),1-2*((($Y$15-R114)/($Y$15-$X$15))^2),1)))</f>
        <v>0.06125</v>
      </c>
    </row>
    <row r="115" customFormat="false" ht="14.25" hidden="false" customHeight="false" outlineLevel="0" collapsed="false">
      <c r="R115" s="12" t="n">
        <v>5750000</v>
      </c>
      <c r="S115" s="12" t="n">
        <f aca="false">IF(R115&lt;=$X$5,1,IF(AND(R115&gt;=$X$5,R115&lt;=$Z$5),1-2*(((R115-$X$5)/($Y$5-$X$5))^2),IF(AND(R115&gt;=$Z$5,R115&lt;=$Y$5),2*((($Y$5-R115)/($Y$5-$X$5))^2),0)))</f>
        <v>0</v>
      </c>
      <c r="T115" s="12" t="n">
        <f aca="false">(1/(1+POWER((ABS((R115-$Z$10)/$X$10)),2*$Y$10)))</f>
        <v>0.384348315661068</v>
      </c>
      <c r="U115" s="12" t="n">
        <f aca="false">IF(R115&lt;=$X$15,0,IF(AND(R115&gt;=$X$15,R115&lt;=$Z$15),2*(((R115-$X$15)/($Y$15-$X$15))^2),IF(AND(R115&gt;=$Z$15,R115&lt;=$Y$15),1-2*((($Y$15-R115)/($Y$15-$X$15))^2),1)))</f>
        <v>0.0703125</v>
      </c>
    </row>
    <row r="116" customFormat="false" ht="14.25" hidden="false" customHeight="false" outlineLevel="0" collapsed="false">
      <c r="R116" s="12" t="n">
        <v>5800000</v>
      </c>
      <c r="S116" s="12" t="n">
        <f aca="false">IF(R116&lt;=$X$5,1,IF(AND(R116&gt;=$X$5,R116&lt;=$Z$5),1-2*(((R116-$X$5)/($Y$5-$X$5))^2),IF(AND(R116&gt;=$Z$5,R116&lt;=$Y$5),2*((($Y$5-R116)/($Y$5-$X$5))^2),0)))</f>
        <v>0</v>
      </c>
      <c r="T116" s="12" t="n">
        <f aca="false">(1/(1+POWER((ABS((R116-$Z$10)/$X$10)),2*$Y$10)))</f>
        <v>0.363767816097181</v>
      </c>
      <c r="U116" s="12" t="n">
        <f aca="false">IF(R116&lt;=$X$15,0,IF(AND(R116&gt;=$X$15,R116&lt;=$Z$15),2*(((R116-$X$15)/($Y$15-$X$15))^2),IF(AND(R116&gt;=$Z$15,R116&lt;=$Y$15),1-2*((($Y$15-R116)/($Y$15-$X$15))^2),1)))</f>
        <v>0.08</v>
      </c>
    </row>
    <row r="117" customFormat="false" ht="14.25" hidden="false" customHeight="false" outlineLevel="0" collapsed="false">
      <c r="R117" s="12" t="n">
        <v>5850000</v>
      </c>
      <c r="S117" s="12" t="n">
        <f aca="false">IF(R117&lt;=$X$5,1,IF(AND(R117&gt;=$X$5,R117&lt;=$Z$5),1-2*(((R117-$X$5)/($Y$5-$X$5))^2),IF(AND(R117&gt;=$Z$5,R117&lt;=$Y$5),2*((($Y$5-R117)/($Y$5-$X$5))^2),0)))</f>
        <v>0</v>
      </c>
      <c r="T117" s="12" t="n">
        <f aca="false">(1/(1+POWER((ABS((R117-$Z$10)/$X$10)),2*$Y$10)))</f>
        <v>0.344100775288618</v>
      </c>
      <c r="U117" s="12" t="n">
        <f aca="false">IF(R117&lt;=$X$15,0,IF(AND(R117&gt;=$X$15,R117&lt;=$Z$15),2*(((R117-$X$15)/($Y$15-$X$15))^2),IF(AND(R117&gt;=$Z$15,R117&lt;=$Y$15),1-2*((($Y$15-R117)/($Y$15-$X$15))^2),1)))</f>
        <v>0.0903125</v>
      </c>
    </row>
    <row r="118" customFormat="false" ht="14.25" hidden="false" customHeight="false" outlineLevel="0" collapsed="false">
      <c r="R118" s="12" t="n">
        <v>5900000</v>
      </c>
      <c r="S118" s="12" t="n">
        <f aca="false">IF(R118&lt;=$X$5,1,IF(AND(R118&gt;=$X$5,R118&lt;=$Z$5),1-2*(((R118-$X$5)/($Y$5-$X$5))^2),IF(AND(R118&gt;=$Z$5,R118&lt;=$Y$5),2*((($Y$5-R118)/($Y$5-$X$5))^2),0)))</f>
        <v>0</v>
      </c>
      <c r="T118" s="12" t="n">
        <f aca="false">(1/(1+POWER((ABS((R118-$Z$10)/$X$10)),2*$Y$10)))</f>
        <v>0.325351379489849</v>
      </c>
      <c r="U118" s="12" t="n">
        <f aca="false">IF(R118&lt;=$X$15,0,IF(AND(R118&gt;=$X$15,R118&lt;=$Z$15),2*(((R118-$X$15)/($Y$15-$X$15))^2),IF(AND(R118&gt;=$Z$15,R118&lt;=$Y$15),1-2*((($Y$15-R118)/($Y$15-$X$15))^2),1)))</f>
        <v>0.10125</v>
      </c>
    </row>
    <row r="119" customFormat="false" ht="14.25" hidden="false" customHeight="false" outlineLevel="0" collapsed="false">
      <c r="R119" s="12" t="n">
        <v>5950000</v>
      </c>
      <c r="S119" s="12" t="n">
        <f aca="false">IF(R119&lt;=$X$5,1,IF(AND(R119&gt;=$X$5,R119&lt;=$Z$5),1-2*(((R119-$X$5)/($Y$5-$X$5))^2),IF(AND(R119&gt;=$Z$5,R119&lt;=$Y$5),2*((($Y$5-R119)/($Y$5-$X$5))^2),0)))</f>
        <v>0</v>
      </c>
      <c r="T119" s="12" t="n">
        <f aca="false">(1/(1+POWER((ABS((R119-$Z$10)/$X$10)),2*$Y$10)))</f>
        <v>0.30751485831313</v>
      </c>
      <c r="U119" s="12" t="n">
        <f aca="false">IF(R119&lt;=$X$15,0,IF(AND(R119&gt;=$X$15,R119&lt;=$Z$15),2*(((R119-$X$15)/($Y$15-$X$15))^2),IF(AND(R119&gt;=$Z$15,R119&lt;=$Y$15),1-2*((($Y$15-R119)/($Y$15-$X$15))^2),1)))</f>
        <v>0.1128125</v>
      </c>
    </row>
    <row r="120" customFormat="false" ht="14.25" hidden="false" customHeight="false" outlineLevel="0" collapsed="false">
      <c r="R120" s="12" t="n">
        <v>6000000</v>
      </c>
      <c r="S120" s="12" t="n">
        <f aca="false">IF(R120&lt;=$X$5,1,IF(AND(R120&gt;=$X$5,R120&lt;=$Z$5),1-2*(((R120-$X$5)/($Y$5-$X$5))^2),IF(AND(R120&gt;=$Z$5,R120&lt;=$Y$5),2*((($Y$5-R120)/($Y$5-$X$5))^2),0)))</f>
        <v>0</v>
      </c>
      <c r="T120" s="12" t="n">
        <f aca="false">(1/(1+POWER((ABS((R120-$Z$10)/$X$10)),2*$Y$10)))</f>
        <v>0.290578887627696</v>
      </c>
      <c r="U120" s="12" t="n">
        <f aca="false">IF(R120&lt;=$X$15,0,IF(AND(R120&gt;=$X$15,R120&lt;=$Z$15),2*(((R120-$X$15)/($Y$15-$X$15))^2),IF(AND(R120&gt;=$Z$15,R120&lt;=$Y$15),1-2*((($Y$15-R120)/($Y$15-$X$15))^2),1)))</f>
        <v>0.125</v>
      </c>
    </row>
    <row r="121" customFormat="false" ht="14.25" hidden="false" customHeight="false" outlineLevel="0" collapsed="false">
      <c r="R121" s="12" t="n">
        <v>6050000</v>
      </c>
      <c r="S121" s="12" t="n">
        <f aca="false">IF(R121&lt;=$X$5,1,IF(AND(R121&gt;=$X$5,R121&lt;=$Z$5),1-2*(((R121-$X$5)/($Y$5-$X$5))^2),IF(AND(R121&gt;=$Z$5,R121&lt;=$Y$5),2*((($Y$5-R121)/($Y$5-$X$5))^2),0)))</f>
        <v>0</v>
      </c>
      <c r="T121" s="12" t="n">
        <f aca="false">(1/(1+POWER((ABS((R121-$Z$10)/$X$10)),2*$Y$10)))</f>
        <v>0.27452491372572</v>
      </c>
      <c r="U121" s="12" t="n">
        <f aca="false">IF(R121&lt;=$X$15,0,IF(AND(R121&gt;=$X$15,R121&lt;=$Z$15),2*(((R121-$X$15)/($Y$15-$X$15))^2),IF(AND(R121&gt;=$Z$15,R121&lt;=$Y$15),1-2*((($Y$15-R121)/($Y$15-$X$15))^2),1)))</f>
        <v>0.1378125</v>
      </c>
    </row>
    <row r="122" customFormat="false" ht="14.25" hidden="false" customHeight="false" outlineLevel="0" collapsed="false">
      <c r="R122" s="12" t="n">
        <v>6100000</v>
      </c>
      <c r="S122" s="12" t="n">
        <f aca="false">IF(R122&lt;=$X$5,1,IF(AND(R122&gt;=$X$5,R122&lt;=$Z$5),1-2*(((R122-$X$5)/($Y$5-$X$5))^2),IF(AND(R122&gt;=$Z$5,R122&lt;=$Y$5),2*((($Y$5-R122)/($Y$5-$X$5))^2),0)))</f>
        <v>0</v>
      </c>
      <c r="T122" s="12" t="n">
        <f aca="false">(1/(1+POWER((ABS((R122-$Z$10)/$X$10)),2*$Y$10)))</f>
        <v>0.25932937423822</v>
      </c>
      <c r="U122" s="12" t="n">
        <f aca="false">IF(R122&lt;=$X$15,0,IF(AND(R122&gt;=$X$15,R122&lt;=$Z$15),2*(((R122-$X$15)/($Y$15-$X$15))^2),IF(AND(R122&gt;=$Z$15,R122&lt;=$Y$15),1-2*((($Y$15-R122)/($Y$15-$X$15))^2),1)))</f>
        <v>0.15125</v>
      </c>
    </row>
    <row r="123" customFormat="false" ht="14.25" hidden="false" customHeight="false" outlineLevel="0" collapsed="false">
      <c r="R123" s="12" t="n">
        <v>6150000</v>
      </c>
      <c r="S123" s="12" t="n">
        <f aca="false">IF(R123&lt;=$X$5,1,IF(AND(R123&gt;=$X$5,R123&lt;=$Z$5),1-2*(((R123-$X$5)/($Y$5-$X$5))^2),IF(AND(R123&gt;=$Z$5,R123&lt;=$Y$5),2*((($Y$5-R123)/($Y$5-$X$5))^2),0)))</f>
        <v>0</v>
      </c>
      <c r="T123" s="12" t="n">
        <f aca="false">(1/(1+POWER((ABS((R123-$Z$10)/$X$10)),2*$Y$10)))</f>
        <v>0.244964801141689</v>
      </c>
      <c r="U123" s="12" t="n">
        <f aca="false">IF(R123&lt;=$X$15,0,IF(AND(R123&gt;=$X$15,R123&lt;=$Z$15),2*(((R123-$X$15)/($Y$15-$X$15))^2),IF(AND(R123&gt;=$Z$15,R123&lt;=$Y$15),1-2*((($Y$15-R123)/($Y$15-$X$15))^2),1)))</f>
        <v>0.1653125</v>
      </c>
    </row>
    <row r="124" customFormat="false" ht="14.25" hidden="false" customHeight="false" outlineLevel="0" collapsed="false">
      <c r="R124" s="12" t="n">
        <v>6200000</v>
      </c>
      <c r="S124" s="12" t="n">
        <f aca="false">IF(R124&lt;=$X$5,1,IF(AND(R124&gt;=$X$5,R124&lt;=$Z$5),1-2*(((R124-$X$5)/($Y$5-$X$5))^2),IF(AND(R124&gt;=$Z$5,R124&lt;=$Y$5),2*((($Y$5-R124)/($Y$5-$X$5))^2),0)))</f>
        <v>0</v>
      </c>
      <c r="T124" s="12" t="n">
        <f aca="false">(1/(1+POWER((ABS((R124-$Z$10)/$X$10)),2*$Y$10)))</f>
        <v>0.23140079920051</v>
      </c>
      <c r="U124" s="12" t="n">
        <f aca="false">IF(R124&lt;=$X$15,0,IF(AND(R124&gt;=$X$15,R124&lt;=$Z$15),2*(((R124-$X$15)/($Y$15-$X$15))^2),IF(AND(R124&gt;=$Z$15,R124&lt;=$Y$15),1-2*((($Y$15-R124)/($Y$15-$X$15))^2),1)))</f>
        <v>0.18</v>
      </c>
    </row>
    <row r="125" customFormat="false" ht="14.25" hidden="false" customHeight="false" outlineLevel="0" collapsed="false">
      <c r="R125" s="12" t="n">
        <v>6250000</v>
      </c>
      <c r="S125" s="12" t="n">
        <f aca="false">IF(R125&lt;=$X$5,1,IF(AND(R125&gt;=$X$5,R125&lt;=$Z$5),1-2*(((R125-$X$5)/($Y$5-$X$5))^2),IF(AND(R125&gt;=$Z$5,R125&lt;=$Y$5),2*((($Y$5-R125)/($Y$5-$X$5))^2),0)))</f>
        <v>0</v>
      </c>
      <c r="T125" s="12" t="n">
        <f aca="false">(1/(1+POWER((ABS((R125-$Z$10)/$X$10)),2*$Y$10)))</f>
        <v>0.218604899396915</v>
      </c>
      <c r="U125" s="12" t="n">
        <f aca="false">IF(R125&lt;=$X$15,0,IF(AND(R125&gt;=$X$15,R125&lt;=$Z$15),2*(((R125-$X$15)/($Y$15-$X$15))^2),IF(AND(R125&gt;=$Z$15,R125&lt;=$Y$15),1-2*((($Y$15-R125)/($Y$15-$X$15))^2),1)))</f>
        <v>0.1953125</v>
      </c>
    </row>
    <row r="126" customFormat="false" ht="14.25" hidden="false" customHeight="false" outlineLevel="0" collapsed="false">
      <c r="R126" s="12" t="n">
        <v>6300000</v>
      </c>
      <c r="S126" s="12" t="n">
        <f aca="false">IF(R126&lt;=$X$5,1,IF(AND(R126&gt;=$X$5,R126&lt;=$Z$5),1-2*(((R126-$X$5)/($Y$5-$X$5))^2),IF(AND(R126&gt;=$Z$5,R126&lt;=$Y$5),2*((($Y$5-R126)/($Y$5-$X$5))^2),0)))</f>
        <v>0</v>
      </c>
      <c r="T126" s="12" t="n">
        <f aca="false">(1/(1+POWER((ABS((R126-$Z$10)/$X$10)),2*$Y$10)))</f>
        <v>0.206543291473893</v>
      </c>
      <c r="U126" s="12" t="n">
        <f aca="false">IF(R126&lt;=$X$15,0,IF(AND(R126&gt;=$X$15,R126&lt;=$Z$15),2*(((R126-$X$15)/($Y$15-$X$15))^2),IF(AND(R126&gt;=$Z$15,R126&lt;=$Y$15),1-2*((($Y$15-R126)/($Y$15-$X$15))^2),1)))</f>
        <v>0.21125</v>
      </c>
    </row>
    <row r="127" customFormat="false" ht="14.25" hidden="false" customHeight="false" outlineLevel="0" collapsed="false">
      <c r="R127" s="12" t="n">
        <v>6350000</v>
      </c>
      <c r="S127" s="12" t="n">
        <f aca="false">IF(R127&lt;=$X$5,1,IF(AND(R127&gt;=$X$5,R127&lt;=$Z$5),1-2*(((R127-$X$5)/($Y$5-$X$5))^2),IF(AND(R127&gt;=$Z$5,R127&lt;=$Y$5),2*((($Y$5-R127)/($Y$5-$X$5))^2),0)))</f>
        <v>0</v>
      </c>
      <c r="T127" s="12" t="n">
        <f aca="false">(1/(1+POWER((ABS((R127-$Z$10)/$X$10)),2*$Y$10)))</f>
        <v>0.195181442880341</v>
      </c>
      <c r="U127" s="12" t="n">
        <f aca="false">IF(R127&lt;=$X$15,0,IF(AND(R127&gt;=$X$15,R127&lt;=$Z$15),2*(((R127-$X$15)/($Y$15-$X$15))^2),IF(AND(R127&gt;=$Z$15,R127&lt;=$Y$15),1-2*((($Y$15-R127)/($Y$15-$X$15))^2),1)))</f>
        <v>0.2278125</v>
      </c>
    </row>
    <row r="128" customFormat="false" ht="14.25" hidden="false" customHeight="false" outlineLevel="0" collapsed="false">
      <c r="R128" s="12" t="n">
        <v>6400000</v>
      </c>
      <c r="S128" s="12" t="n">
        <f aca="false">IF(R128&lt;=$X$5,1,IF(AND(R128&gt;=$X$5,R128&lt;=$Z$5),1-2*(((R128-$X$5)/($Y$5-$X$5))^2),IF(AND(R128&gt;=$Z$5,R128&lt;=$Y$5),2*((($Y$5-R128)/($Y$5-$X$5))^2),0)))</f>
        <v>0</v>
      </c>
      <c r="T128" s="12" t="n">
        <f aca="false">(1/(1+POWER((ABS((R128-$Z$10)/$X$10)),2*$Y$10)))</f>
        <v>0.184484613406727</v>
      </c>
      <c r="U128" s="12" t="n">
        <f aca="false">IF(R128&lt;=$X$15,0,IF(AND(R128&gt;=$X$15,R128&lt;=$Z$15),2*(((R128-$X$15)/($Y$15-$X$15))^2),IF(AND(R128&gt;=$Z$15,R128&lt;=$Y$15),1-2*((($Y$15-R128)/($Y$15-$X$15))^2),1)))</f>
        <v>0.245</v>
      </c>
    </row>
    <row r="129" customFormat="false" ht="14.25" hidden="false" customHeight="false" outlineLevel="0" collapsed="false">
      <c r="R129" s="12" t="n">
        <v>6450000</v>
      </c>
      <c r="S129" s="12" t="n">
        <f aca="false">IF(R129&lt;=$X$5,1,IF(AND(R129&gt;=$X$5,R129&lt;=$Z$5),1-2*(((R129-$X$5)/($Y$5-$X$5))^2),IF(AND(R129&gt;=$Z$5,R129&lt;=$Y$5),2*((($Y$5-R129)/($Y$5-$X$5))^2),0)))</f>
        <v>0</v>
      </c>
      <c r="T129" s="12" t="n">
        <f aca="false">(1/(1+POWER((ABS((R129-$Z$10)/$X$10)),2*$Y$10)))</f>
        <v>0.17441827587398</v>
      </c>
      <c r="U129" s="12" t="n">
        <f aca="false">IF(R129&lt;=$X$15,0,IF(AND(R129&gt;=$X$15,R129&lt;=$Z$15),2*(((R129-$X$15)/($Y$15-$X$15))^2),IF(AND(R129&gt;=$Z$15,R129&lt;=$Y$15),1-2*((($Y$15-R129)/($Y$15-$X$15))^2),1)))</f>
        <v>0.2628125</v>
      </c>
    </row>
    <row r="130" customFormat="false" ht="14.25" hidden="false" customHeight="false" outlineLevel="0" collapsed="false">
      <c r="R130" s="12" t="n">
        <v>6500000</v>
      </c>
      <c r="S130" s="12" t="n">
        <f aca="false">IF(R130&lt;=$X$5,1,IF(AND(R130&gt;=$X$5,R130&lt;=$Z$5),1-2*(((R130-$X$5)/($Y$5-$X$5))^2),IF(AND(R130&gt;=$Z$5,R130&lt;=$Y$5),2*((($Y$5-R130)/($Y$5-$X$5))^2),0)))</f>
        <v>0</v>
      </c>
      <c r="T130" s="12" t="n">
        <f aca="false">(1/(1+POWER((ABS((R130-$Z$10)/$X$10)),2*$Y$10)))</f>
        <v>0.164948453608247</v>
      </c>
      <c r="U130" s="12" t="n">
        <f aca="false">IF(R130&lt;=$X$15,0,IF(AND(R130&gt;=$X$15,R130&lt;=$Z$15),2*(((R130-$X$15)/($Y$15-$X$15))^2),IF(AND(R130&gt;=$Z$15,R130&lt;=$Y$15),1-2*((($Y$15-R130)/($Y$15-$X$15))^2),1)))</f>
        <v>0.28125</v>
      </c>
    </row>
    <row r="131" customFormat="false" ht="14.25" hidden="false" customHeight="false" outlineLevel="0" collapsed="false">
      <c r="R131" s="12" t="n">
        <v>6550000</v>
      </c>
      <c r="S131" s="12" t="n">
        <f aca="false">IF(R131&lt;=$X$5,1,IF(AND(R131&gt;=$X$5,R131&lt;=$Z$5),1-2*(((R131-$X$5)/($Y$5-$X$5))^2),IF(AND(R131&gt;=$Z$5,R131&lt;=$Y$5),2*((($Y$5-R131)/($Y$5-$X$5))^2),0)))</f>
        <v>0</v>
      </c>
      <c r="T131" s="12" t="n">
        <f aca="false">(1/(1+POWER((ABS((R131-$Z$10)/$X$10)),2*$Y$10)))</f>
        <v>0.156041985290483</v>
      </c>
      <c r="U131" s="12" t="n">
        <f aca="false">IF(R131&lt;=$X$15,0,IF(AND(R131&gt;=$X$15,R131&lt;=$Z$15),2*(((R131-$X$15)/($Y$15-$X$15))^2),IF(AND(R131&gt;=$Z$15,R131&lt;=$Y$15),1-2*((($Y$15-R131)/($Y$15-$X$15))^2),1)))</f>
        <v>0.3003125</v>
      </c>
    </row>
    <row r="132" customFormat="false" ht="14.25" hidden="false" customHeight="false" outlineLevel="0" collapsed="false">
      <c r="R132" s="12" t="n">
        <v>6600000</v>
      </c>
      <c r="S132" s="12" t="n">
        <f aca="false">IF(R132&lt;=$X$5,1,IF(AND(R132&gt;=$X$5,R132&lt;=$Z$5),1-2*(((R132-$X$5)/($Y$5-$X$5))^2),IF(AND(R132&gt;=$Z$5,R132&lt;=$Y$5),2*((($Y$5-R132)/($Y$5-$X$5))^2),0)))</f>
        <v>0</v>
      </c>
      <c r="T132" s="12" t="n">
        <f aca="false">(1/(1+POWER((ABS((R132-$Z$10)/$X$10)),2*$Y$10)))</f>
        <v>0.147666727271553</v>
      </c>
      <c r="U132" s="12" t="n">
        <f aca="false">IF(R132&lt;=$X$15,0,IF(AND(R132&gt;=$X$15,R132&lt;=$Z$15),2*(((R132-$X$15)/($Y$15-$X$15))^2),IF(AND(R132&gt;=$Z$15,R132&lt;=$Y$15),1-2*((($Y$15-R132)/($Y$15-$X$15))^2),1)))</f>
        <v>0.32</v>
      </c>
    </row>
    <row r="133" customFormat="false" ht="14.25" hidden="false" customHeight="false" outlineLevel="0" collapsed="false">
      <c r="R133" s="12" t="n">
        <v>6650000</v>
      </c>
      <c r="S133" s="12" t="n">
        <f aca="false">IF(R133&lt;=$X$5,1,IF(AND(R133&gt;=$X$5,R133&lt;=$Z$5),1-2*(((R133-$X$5)/($Y$5-$X$5))^2),IF(AND(R133&gt;=$Z$5,R133&lt;=$Y$5),2*((($Y$5-R133)/($Y$5-$X$5))^2),0)))</f>
        <v>0</v>
      </c>
      <c r="T133" s="12" t="n">
        <f aca="false">(1/(1+POWER((ABS((R133-$Z$10)/$X$10)),2*$Y$10)))</f>
        <v>0.139791702718091</v>
      </c>
      <c r="U133" s="12" t="n">
        <f aca="false">IF(R133&lt;=$X$15,0,IF(AND(R133&gt;=$X$15,R133&lt;=$Z$15),2*(((R133-$X$15)/($Y$15-$X$15))^2),IF(AND(R133&gt;=$Z$15,R133&lt;=$Y$15),1-2*((($Y$15-R133)/($Y$15-$X$15))^2),1)))</f>
        <v>0.3403125</v>
      </c>
    </row>
    <row r="134" customFormat="false" ht="14.25" hidden="false" customHeight="false" outlineLevel="0" collapsed="false">
      <c r="R134" s="12" t="n">
        <v>6700000</v>
      </c>
      <c r="S134" s="12" t="n">
        <f aca="false">IF(R134&lt;=$X$5,1,IF(AND(R134&gt;=$X$5,R134&lt;=$Z$5),1-2*(((R134-$X$5)/($Y$5-$X$5))^2),IF(AND(R134&gt;=$Z$5,R134&lt;=$Y$5),2*((($Y$5-R134)/($Y$5-$X$5))^2),0)))</f>
        <v>0</v>
      </c>
      <c r="T134" s="12" t="n">
        <f aca="false">(1/(1+POWER((ABS((R134-$Z$10)/$X$10)),2*$Y$10)))</f>
        <v>0.132387206100402</v>
      </c>
      <c r="U134" s="12" t="n">
        <f aca="false">IF(R134&lt;=$X$15,0,IF(AND(R134&gt;=$X$15,R134&lt;=$Z$15),2*(((R134-$X$15)/($Y$15-$X$15))^2),IF(AND(R134&gt;=$Z$15,R134&lt;=$Y$15),1-2*((($Y$15-R134)/($Y$15-$X$15))^2),1)))</f>
        <v>0.36125</v>
      </c>
    </row>
    <row r="135" customFormat="false" ht="14.25" hidden="false" customHeight="false" outlineLevel="0" collapsed="false">
      <c r="R135" s="12" t="n">
        <v>6750000</v>
      </c>
      <c r="S135" s="12" t="n">
        <f aca="false">IF(R135&lt;=$X$5,1,IF(AND(R135&gt;=$X$5,R135&lt;=$Z$5),1-2*(((R135-$X$5)/($Y$5-$X$5))^2),IF(AND(R135&gt;=$Z$5,R135&lt;=$Y$5),2*((($Y$5-R135)/($Y$5-$X$5))^2),0)))</f>
        <v>0</v>
      </c>
      <c r="T135" s="12" t="n">
        <f aca="false">(1/(1+POWER((ABS((R135-$Z$10)/$X$10)),2*$Y$10)))</f>
        <v>0.125424870624981</v>
      </c>
      <c r="U135" s="12" t="n">
        <f aca="false">IF(R135&lt;=$X$15,0,IF(AND(R135&gt;=$X$15,R135&lt;=$Z$15),2*(((R135-$X$15)/($Y$15-$X$15))^2),IF(AND(R135&gt;=$Z$15,R135&lt;=$Y$15),1-2*((($Y$15-R135)/($Y$15-$X$15))^2),1)))</f>
        <v>0.3828125</v>
      </c>
    </row>
    <row r="136" customFormat="false" ht="14.25" hidden="false" customHeight="false" outlineLevel="0" collapsed="false">
      <c r="R136" s="12" t="n">
        <v>6800000</v>
      </c>
      <c r="S136" s="12" t="n">
        <f aca="false">IF(R136&lt;=$X$5,1,IF(AND(R136&gt;=$X$5,R136&lt;=$Z$5),1-2*(((R136-$X$5)/($Y$5-$X$5))^2),IF(AND(R136&gt;=$Z$5,R136&lt;=$Y$5),2*((($Y$5-R136)/($Y$5-$X$5))^2),0)))</f>
        <v>0</v>
      </c>
      <c r="T136" s="12" t="n">
        <f aca="false">(1/(1+POWER((ABS((R136-$Z$10)/$X$10)),2*$Y$10)))</f>
        <v>0.118877705303655</v>
      </c>
      <c r="U136" s="12" t="n">
        <f aca="false">IF(R136&lt;=$X$15,0,IF(AND(R136&gt;=$X$15,R136&lt;=$Z$15),2*(((R136-$X$15)/($Y$15-$X$15))^2),IF(AND(R136&gt;=$Z$15,R136&lt;=$Y$15),1-2*((($Y$15-R136)/($Y$15-$X$15))^2),1)))</f>
        <v>0.405</v>
      </c>
    </row>
    <row r="137" customFormat="false" ht="14.25" hidden="false" customHeight="false" outlineLevel="0" collapsed="false">
      <c r="R137" s="12" t="n">
        <v>6850000</v>
      </c>
      <c r="S137" s="12" t="n">
        <f aca="false">IF(R137&lt;=$X$5,1,IF(AND(R137&gt;=$X$5,R137&lt;=$Z$5),1-2*(((R137-$X$5)/($Y$5-$X$5))^2),IF(AND(R137&gt;=$Z$5,R137&lt;=$Y$5),2*((($Y$5-R137)/($Y$5-$X$5))^2),0)))</f>
        <v>0</v>
      </c>
      <c r="T137" s="12" t="n">
        <f aca="false">(1/(1+POWER((ABS((R137-$Z$10)/$X$10)),2*$Y$10)))</f>
        <v>0.1127201074751</v>
      </c>
      <c r="U137" s="12" t="n">
        <f aca="false">IF(R137&lt;=$X$15,0,IF(AND(R137&gt;=$X$15,R137&lt;=$Z$15),2*(((R137-$X$15)/($Y$15-$X$15))^2),IF(AND(R137&gt;=$Z$15,R137&lt;=$Y$15),1-2*((($Y$15-R137)/($Y$15-$X$15))^2),1)))</f>
        <v>0.4278125</v>
      </c>
    </row>
    <row r="138" customFormat="false" ht="14.25" hidden="false" customHeight="false" outlineLevel="0" collapsed="false">
      <c r="R138" s="12" t="n">
        <v>6900000</v>
      </c>
      <c r="S138" s="12" t="n">
        <f aca="false">IF(R138&lt;=$X$5,1,IF(AND(R138&gt;=$X$5,R138&lt;=$Z$5),1-2*(((R138-$X$5)/($Y$5-$X$5))^2),IF(AND(R138&gt;=$Z$5,R138&lt;=$Y$5),2*((($Y$5-R138)/($Y$5-$X$5))^2),0)))</f>
        <v>0</v>
      </c>
      <c r="T138" s="12" t="n">
        <f aca="false">(1/(1+POWER((ABS((R138-$Z$10)/$X$10)),2*$Y$10)))</f>
        <v>0.106927855775708</v>
      </c>
      <c r="U138" s="12" t="n">
        <f aca="false">IF(R138&lt;=$X$15,0,IF(AND(R138&gt;=$X$15,R138&lt;=$Z$15),2*(((R138-$X$15)/($Y$15-$X$15))^2),IF(AND(R138&gt;=$Z$15,R138&lt;=$Y$15),1-2*((($Y$15-R138)/($Y$15-$X$15))^2),1)))</f>
        <v>0.45125</v>
      </c>
    </row>
    <row r="139" customFormat="false" ht="14.25" hidden="false" customHeight="false" outlineLevel="0" collapsed="false">
      <c r="R139" s="12" t="n">
        <v>6950000</v>
      </c>
      <c r="S139" s="12" t="n">
        <f aca="false">IF(R139&lt;=$X$5,1,IF(AND(R139&gt;=$X$5,R139&lt;=$Z$5),1-2*(((R139-$X$5)/($Y$5-$X$5))^2),IF(AND(R139&gt;=$Z$5,R139&lt;=$Y$5),2*((($Y$5-R139)/($Y$5-$X$5))^2),0)))</f>
        <v>0</v>
      </c>
      <c r="T139" s="12" t="n">
        <f aca="false">(1/(1+POWER((ABS((R139-$Z$10)/$X$10)),2*$Y$10)))</f>
        <v>0.101478087808752</v>
      </c>
      <c r="U139" s="12" t="n">
        <f aca="false">IF(R139&lt;=$X$15,0,IF(AND(R139&gt;=$X$15,R139&lt;=$Z$15),2*(((R139-$X$15)/($Y$15-$X$15))^2),IF(AND(R139&gt;=$Z$15,R139&lt;=$Y$15),1-2*((($Y$15-R139)/($Y$15-$X$15))^2),1)))</f>
        <v>0.4753125</v>
      </c>
    </row>
    <row r="140" customFormat="false" ht="14.25" hidden="false" customHeight="false" outlineLevel="0" collapsed="false">
      <c r="R140" s="12" t="n">
        <v>7000000</v>
      </c>
      <c r="S140" s="12" t="n">
        <f aca="false">IF(R140&lt;=$X$5,1,IF(AND(R140&gt;=$X$5,R140&lt;=$Z$5),1-2*(((R140-$X$5)/($Y$5-$X$5))^2),IF(AND(R140&gt;=$Z$5,R140&lt;=$Y$5),2*((($Y$5-R140)/($Y$5-$X$5))^2),0)))</f>
        <v>0</v>
      </c>
      <c r="T140" s="12" t="n">
        <f aca="false">(1/(1+POWER((ABS((R140-$Z$10)/$X$10)),2*$Y$10)))</f>
        <v>0.0963492660895747</v>
      </c>
      <c r="U140" s="12" t="n">
        <f aca="false">IF(R140&lt;=$X$15,0,IF(AND(R140&gt;=$X$15,R140&lt;=$Z$15),2*(((R140-$X$15)/($Y$15-$X$15))^2),IF(AND(R140&gt;=$Z$15,R140&lt;=$Y$15),1-2*((($Y$15-R140)/($Y$15-$X$15))^2),1)))</f>
        <v>0.5</v>
      </c>
    </row>
    <row r="141" customFormat="false" ht="14.25" hidden="false" customHeight="false" outlineLevel="0" collapsed="false">
      <c r="R141" s="12" t="n">
        <v>7050000</v>
      </c>
      <c r="S141" s="12" t="n">
        <f aca="false">IF(R141&lt;=$X$5,1,IF(AND(R141&gt;=$X$5,R141&lt;=$Z$5),1-2*(((R141-$X$5)/($Y$5-$X$5))^2),IF(AND(R141&gt;=$Z$5,R141&lt;=$Y$5),2*((($Y$5-R141)/($Y$5-$X$5))^2),0)))</f>
        <v>0</v>
      </c>
      <c r="T141" s="12" t="n">
        <f aca="false">(1/(1+POWER((ABS((R141-$Z$10)/$X$10)),2*$Y$10)))</f>
        <v>0.091521135251042</v>
      </c>
      <c r="U141" s="12" t="n">
        <f aca="false">IF(R141&lt;=$X$15,0,IF(AND(R141&gt;=$X$15,R141&lt;=$Z$15),2*(((R141-$X$15)/($Y$15-$X$15))^2),IF(AND(R141&gt;=$Z$15,R141&lt;=$Y$15),1-2*((($Y$15-R141)/($Y$15-$X$15))^2),1)))</f>
        <v>0.5246875</v>
      </c>
    </row>
    <row r="142" customFormat="false" ht="14.25" hidden="false" customHeight="false" outlineLevel="0" collapsed="false">
      <c r="R142" s="12" t="n">
        <v>7100000</v>
      </c>
      <c r="S142" s="12" t="n">
        <f aca="false">IF(R142&lt;=$X$5,1,IF(AND(R142&gt;=$X$5,R142&lt;=$Z$5),1-2*(((R142-$X$5)/($Y$5-$X$5))^2),IF(AND(R142&gt;=$Z$5,R142&lt;=$Y$5),2*((($Y$5-R142)/($Y$5-$X$5))^2),0)))</f>
        <v>0</v>
      </c>
      <c r="T142" s="12" t="n">
        <f aca="false">(1/(1+POWER((ABS((R142-$Z$10)/$X$10)),2*$Y$10)))</f>
        <v>0.0869746729752296</v>
      </c>
      <c r="U142" s="12" t="n">
        <f aca="false">IF(R142&lt;=$X$15,0,IF(AND(R142&gt;=$X$15,R142&lt;=$Z$15),2*(((R142-$X$15)/($Y$15-$X$15))^2),IF(AND(R142&gt;=$Z$15,R142&lt;=$Y$15),1-2*((($Y$15-R142)/($Y$15-$X$15))^2),1)))</f>
        <v>0.54875</v>
      </c>
    </row>
    <row r="143" customFormat="false" ht="14.25" hidden="false" customHeight="false" outlineLevel="0" collapsed="false">
      <c r="R143" s="12" t="n">
        <v>7150000</v>
      </c>
      <c r="S143" s="12" t="n">
        <f aca="false">IF(R143&lt;=$X$5,1,IF(AND(R143&gt;=$X$5,R143&lt;=$Z$5),1-2*(((R143-$X$5)/($Y$5-$X$5))^2),IF(AND(R143&gt;=$Z$5,R143&lt;=$Y$5),2*((($Y$5-R143)/($Y$5-$X$5))^2),0)))</f>
        <v>0</v>
      </c>
      <c r="T143" s="12" t="n">
        <f aca="false">(1/(1+POWER((ABS((R143-$Z$10)/$X$10)),2*$Y$10)))</f>
        <v>0.0826920366696545</v>
      </c>
      <c r="U143" s="12" t="n">
        <f aca="false">IF(R143&lt;=$X$15,0,IF(AND(R143&gt;=$X$15,R143&lt;=$Z$15),2*(((R143-$X$15)/($Y$15-$X$15))^2),IF(AND(R143&gt;=$Z$15,R143&lt;=$Y$15),1-2*((($Y$15-R143)/($Y$15-$X$15))^2),1)))</f>
        <v>0.5721875</v>
      </c>
    </row>
    <row r="144" customFormat="false" ht="14.25" hidden="false" customHeight="false" outlineLevel="0" collapsed="false">
      <c r="R144" s="12" t="n">
        <v>7200000</v>
      </c>
      <c r="S144" s="12" t="n">
        <f aca="false">IF(R144&lt;=$X$5,1,IF(AND(R144&gt;=$X$5,R144&lt;=$Z$5),1-2*(((R144-$X$5)/($Y$5-$X$5))^2),IF(AND(R144&gt;=$Z$5,R144&lt;=$Y$5),2*((($Y$5-R144)/($Y$5-$X$5))^2),0)))</f>
        <v>0</v>
      </c>
      <c r="T144" s="12" t="n">
        <f aca="false">(1/(1+POWER((ABS((R144-$Z$10)/$X$10)),2*$Y$10)))</f>
        <v>0.0786565075232491</v>
      </c>
      <c r="U144" s="12" t="n">
        <f aca="false">IF(R144&lt;=$X$15,0,IF(AND(R144&gt;=$X$15,R144&lt;=$Z$15),2*(((R144-$X$15)/($Y$15-$X$15))^2),IF(AND(R144&gt;=$Z$15,R144&lt;=$Y$15),1-2*((($Y$15-R144)/($Y$15-$X$15))^2),1)))</f>
        <v>0.595</v>
      </c>
    </row>
    <row r="145" customFormat="false" ht="14.25" hidden="false" customHeight="false" outlineLevel="0" collapsed="false">
      <c r="R145" s="12" t="n">
        <v>7250000</v>
      </c>
      <c r="S145" s="12" t="n">
        <f aca="false">IF(R145&lt;=$X$5,1,IF(AND(R145&gt;=$X$5,R145&lt;=$Z$5),1-2*(((R145-$X$5)/($Y$5-$X$5))^2),IF(AND(R145&gt;=$Z$5,R145&lt;=$Y$5),2*((($Y$5-R145)/($Y$5-$X$5))^2),0)))</f>
        <v>0</v>
      </c>
      <c r="T145" s="12" t="n">
        <f aca="false">(1/(1+POWER((ABS((R145-$Z$10)/$X$10)),2*$Y$10)))</f>
        <v>0.0748524332523163</v>
      </c>
      <c r="U145" s="12" t="n">
        <f aca="false">IF(R145&lt;=$X$15,0,IF(AND(R145&gt;=$X$15,R145&lt;=$Z$15),2*(((R145-$X$15)/($Y$15-$X$15))^2),IF(AND(R145&gt;=$Z$15,R145&lt;=$Y$15),1-2*((($Y$15-R145)/($Y$15-$X$15))^2),1)))</f>
        <v>0.6171875</v>
      </c>
    </row>
    <row r="146" customFormat="false" ht="14.25" hidden="false" customHeight="false" outlineLevel="0" collapsed="false">
      <c r="R146" s="12" t="n">
        <v>7300000</v>
      </c>
      <c r="S146" s="12" t="n">
        <f aca="false">IF(R146&lt;=$X$5,1,IF(AND(R146&gt;=$X$5,R146&lt;=$Z$5),1-2*(((R146-$X$5)/($Y$5-$X$5))^2),IF(AND(R146&gt;=$Z$5,R146&lt;=$Y$5),2*((($Y$5-R146)/($Y$5-$X$5))^2),0)))</f>
        <v>0</v>
      </c>
      <c r="T146" s="12" t="n">
        <f aca="false">(1/(1+POWER((ABS((R146-$Z$10)/$X$10)),2*$Y$10)))</f>
        <v>0.0712651705731858</v>
      </c>
      <c r="U146" s="12" t="n">
        <f aca="false">IF(R146&lt;=$X$15,0,IF(AND(R146&gt;=$X$15,R146&lt;=$Z$15),2*(((R146-$X$15)/($Y$15-$X$15))^2),IF(AND(R146&gt;=$Z$15,R146&lt;=$Y$15),1-2*((($Y$15-R146)/($Y$15-$X$15))^2),1)))</f>
        <v>0.63875</v>
      </c>
    </row>
    <row r="147" customFormat="false" ht="14.25" hidden="false" customHeight="false" outlineLevel="0" collapsed="false">
      <c r="R147" s="12" t="n">
        <v>7350000</v>
      </c>
      <c r="S147" s="12" t="n">
        <f aca="false">IF(R147&lt;=$X$5,1,IF(AND(R147&gt;=$X$5,R147&lt;=$Z$5),1-2*(((R147-$X$5)/($Y$5-$X$5))^2),IF(AND(R147&gt;=$Z$5,R147&lt;=$Y$5),2*((($Y$5-R147)/($Y$5-$X$5))^2),0)))</f>
        <v>0</v>
      </c>
      <c r="T147" s="12" t="n">
        <f aca="false">(1/(1+POWER((ABS((R147-$Z$10)/$X$10)),2*$Y$10)))</f>
        <v>0.0678810282098439</v>
      </c>
      <c r="U147" s="12" t="n">
        <f aca="false">IF(R147&lt;=$X$15,0,IF(AND(R147&gt;=$X$15,R147&lt;=$Z$15),2*(((R147-$X$15)/($Y$15-$X$15))^2),IF(AND(R147&gt;=$Z$15,R147&lt;=$Y$15),1-2*((($Y$15-R147)/($Y$15-$X$15))^2),1)))</f>
        <v>0.6596875</v>
      </c>
    </row>
    <row r="148" customFormat="false" ht="14.25" hidden="false" customHeight="false" outlineLevel="0" collapsed="false">
      <c r="R148" s="12" t="n">
        <v>7400000</v>
      </c>
      <c r="S148" s="12" t="n">
        <f aca="false">IF(R148&lt;=$X$5,1,IF(AND(R148&gt;=$X$5,R148&lt;=$Z$5),1-2*(((R148-$X$5)/($Y$5-$X$5))^2),IF(AND(R148&gt;=$Z$5,R148&lt;=$Y$5),2*((($Y$5-R148)/($Y$5-$X$5))^2),0)))</f>
        <v>0</v>
      </c>
      <c r="T148" s="12" t="n">
        <f aca="false">(1/(1+POWER((ABS((R148-$Z$10)/$X$10)),2*$Y$10)))</f>
        <v>0.0646872110553678</v>
      </c>
      <c r="U148" s="12" t="n">
        <f aca="false">IF(R148&lt;=$X$15,0,IF(AND(R148&gt;=$X$15,R148&lt;=$Z$15),2*(((R148-$X$15)/($Y$15-$X$15))^2),IF(AND(R148&gt;=$Z$15,R148&lt;=$Y$15),1-2*((($Y$15-R148)/($Y$15-$X$15))^2),1)))</f>
        <v>0.68</v>
      </c>
    </row>
    <row r="149" customFormat="false" ht="14.25" hidden="false" customHeight="false" outlineLevel="0" collapsed="false">
      <c r="R149" s="12" t="n">
        <v>7450000</v>
      </c>
      <c r="S149" s="12" t="n">
        <f aca="false">IF(R149&lt;=$X$5,1,IF(AND(R149&gt;=$X$5,R149&lt;=$Z$5),1-2*(((R149-$X$5)/($Y$5-$X$5))^2),IF(AND(R149&gt;=$Z$5,R149&lt;=$Y$5),2*((($Y$5-R149)/($Y$5-$X$5))^2),0)))</f>
        <v>0</v>
      </c>
      <c r="T149" s="12" t="n">
        <f aca="false">(1/(1+POWER((ABS((R149-$Z$10)/$X$10)),2*$Y$10)))</f>
        <v>0.0616717659500592</v>
      </c>
      <c r="U149" s="12" t="n">
        <f aca="false">IF(R149&lt;=$X$15,0,IF(AND(R149&gt;=$X$15,R149&lt;=$Z$15),2*(((R149-$X$15)/($Y$15-$X$15))^2),IF(AND(R149&gt;=$Z$15,R149&lt;=$Y$15),1-2*((($Y$15-R149)/($Y$15-$X$15))^2),1)))</f>
        <v>0.6996875</v>
      </c>
    </row>
    <row r="150" customFormat="false" ht="14.25" hidden="false" customHeight="false" outlineLevel="0" collapsed="false">
      <c r="R150" s="12" t="n">
        <v>7500000</v>
      </c>
      <c r="S150" s="12" t="n">
        <f aca="false">IF(R150&lt;=$X$5,1,IF(AND(R150&gt;=$X$5,R150&lt;=$Z$5),1-2*(((R150-$X$5)/($Y$5-$X$5))^2),IF(AND(R150&gt;=$Z$5,R150&lt;=$Y$5),2*((($Y$5-R150)/($Y$5-$X$5))^2),0)))</f>
        <v>0</v>
      </c>
      <c r="T150" s="12" t="n">
        <f aca="false">(1/(1+POWER((ABS((R150-$Z$10)/$X$10)),2*$Y$10)))</f>
        <v>0.0588235294117647</v>
      </c>
      <c r="U150" s="12" t="n">
        <f aca="false">IF(R150&lt;=$X$15,0,IF(AND(R150&gt;=$X$15,R150&lt;=$Z$15),2*(((R150-$X$15)/($Y$15-$X$15))^2),IF(AND(R150&gt;=$Z$15,R150&lt;=$Y$15),1-2*((($Y$15-R150)/($Y$15-$X$15))^2),1)))</f>
        <v>0.71875</v>
      </c>
    </row>
    <row r="151" customFormat="false" ht="14.25" hidden="false" customHeight="false" outlineLevel="0" collapsed="false">
      <c r="R151" s="12" t="n">
        <v>7550000</v>
      </c>
      <c r="S151" s="12" t="n">
        <f aca="false">IF(R151&lt;=$X$5,1,IF(AND(R151&gt;=$X$5,R151&lt;=$Z$5),1-2*(((R151-$X$5)/($Y$5-$X$5))^2),IF(AND(R151&gt;=$Z$5,R151&lt;=$Y$5),2*((($Y$5-R151)/($Y$5-$X$5))^2),0)))</f>
        <v>0</v>
      </c>
      <c r="T151" s="12" t="n">
        <f aca="false">(1/(1+POWER((ABS((R151-$Z$10)/$X$10)),2*$Y$10)))</f>
        <v>0.0561320775505874</v>
      </c>
      <c r="U151" s="12" t="n">
        <f aca="false">IF(R151&lt;=$X$15,0,IF(AND(R151&gt;=$X$15,R151&lt;=$Z$15),2*(((R151-$X$15)/($Y$15-$X$15))^2),IF(AND(R151&gt;=$Z$15,R151&lt;=$Y$15),1-2*((($Y$15-R151)/($Y$15-$X$15))^2),1)))</f>
        <v>0.7371875</v>
      </c>
    </row>
    <row r="152" customFormat="false" ht="14.25" hidden="false" customHeight="false" outlineLevel="0" collapsed="false">
      <c r="R152" s="12" t="n">
        <v>7600000</v>
      </c>
      <c r="S152" s="12" t="n">
        <f aca="false">IF(R152&lt;=$X$5,1,IF(AND(R152&gt;=$X$5,R152&lt;=$Z$5),1-2*(((R152-$X$5)/($Y$5-$X$5))^2),IF(AND(R152&gt;=$Z$5,R152&lt;=$Y$5),2*((($Y$5-R152)/($Y$5-$X$5))^2),0)))</f>
        <v>0</v>
      </c>
      <c r="T152" s="12" t="n">
        <f aca="false">(1/(1+POWER((ABS((R152-$Z$10)/$X$10)),2*$Y$10)))</f>
        <v>0.0535876783171862</v>
      </c>
      <c r="U152" s="12" t="n">
        <f aca="false">IF(R152&lt;=$X$15,0,IF(AND(R152&gt;=$X$15,R152&lt;=$Z$15),2*(((R152-$X$15)/($Y$15-$X$15))^2),IF(AND(R152&gt;=$Z$15,R152&lt;=$Y$15),1-2*((($Y$15-R152)/($Y$15-$X$15))^2),1)))</f>
        <v>0.755</v>
      </c>
    </row>
    <row r="153" customFormat="false" ht="14.25" hidden="false" customHeight="false" outlineLevel="0" collapsed="false">
      <c r="R153" s="12" t="n">
        <v>7650000</v>
      </c>
      <c r="S153" s="12" t="n">
        <f aca="false">IF(R153&lt;=$X$5,1,IF(AND(R153&gt;=$X$5,R153&lt;=$Z$5),1-2*(((R153-$X$5)/($Y$5-$X$5))^2),IF(AND(R153&gt;=$Z$5,R153&lt;=$Y$5),2*((($Y$5-R153)/($Y$5-$X$5))^2),0)))</f>
        <v>0</v>
      </c>
      <c r="T153" s="12" t="n">
        <f aca="false">(1/(1+POWER((ABS((R153-$Z$10)/$X$10)),2*$Y$10)))</f>
        <v>0.0511812461677792</v>
      </c>
      <c r="U153" s="12" t="n">
        <f aca="false">IF(R153&lt;=$X$15,0,IF(AND(R153&gt;=$X$15,R153&lt;=$Z$15),2*(((R153-$X$15)/($Y$15-$X$15))^2),IF(AND(R153&gt;=$Z$15,R153&lt;=$Y$15),1-2*((($Y$15-R153)/($Y$15-$X$15))^2),1)))</f>
        <v>0.7721875</v>
      </c>
    </row>
    <row r="154" customFormat="false" ht="14.25" hidden="false" customHeight="false" outlineLevel="0" collapsed="false">
      <c r="R154" s="12" t="n">
        <v>7700000</v>
      </c>
      <c r="S154" s="12" t="n">
        <f aca="false">IF(R154&lt;=$X$5,1,IF(AND(R154&gt;=$X$5,R154&lt;=$Z$5),1-2*(((R154-$X$5)/($Y$5-$X$5))^2),IF(AND(R154&gt;=$Z$5,R154&lt;=$Y$5),2*((($Y$5-R154)/($Y$5-$X$5))^2),0)))</f>
        <v>0</v>
      </c>
      <c r="T154" s="12" t="n">
        <f aca="false">(1/(1+POWER((ABS((R154-$Z$10)/$X$10)),2*$Y$10)))</f>
        <v>0.0489042991769406</v>
      </c>
      <c r="U154" s="12" t="n">
        <f aca="false">IF(R154&lt;=$X$15,0,IF(AND(R154&gt;=$X$15,R154&lt;=$Z$15),2*(((R154-$X$15)/($Y$15-$X$15))^2),IF(AND(R154&gt;=$Z$15,R154&lt;=$Y$15),1-2*((($Y$15-R154)/($Y$15-$X$15))^2),1)))</f>
        <v>0.78875</v>
      </c>
    </row>
    <row r="155" customFormat="false" ht="14.25" hidden="false" customHeight="false" outlineLevel="0" collapsed="false">
      <c r="R155" s="12" t="n">
        <v>7750000</v>
      </c>
      <c r="S155" s="12" t="n">
        <f aca="false">IF(R155&lt;=$X$5,1,IF(AND(R155&gt;=$X$5,R155&lt;=$Z$5),1-2*(((R155-$X$5)/($Y$5-$X$5))^2),IF(AND(R155&gt;=$Z$5,R155&lt;=$Y$5),2*((($Y$5-R155)/($Y$5-$X$5))^2),0)))</f>
        <v>0</v>
      </c>
      <c r="T155" s="12" t="n">
        <f aca="false">(1/(1+POWER((ABS((R155-$Z$10)/$X$10)),2*$Y$10)))</f>
        <v>0.0467489185888583</v>
      </c>
      <c r="U155" s="12" t="n">
        <f aca="false">IF(R155&lt;=$X$15,0,IF(AND(R155&gt;=$X$15,R155&lt;=$Z$15),2*(((R155-$X$15)/($Y$15-$X$15))^2),IF(AND(R155&gt;=$Z$15,R155&lt;=$Y$15),1-2*((($Y$15-R155)/($Y$15-$X$15))^2),1)))</f>
        <v>0.8046875</v>
      </c>
    </row>
    <row r="156" customFormat="false" ht="14.25" hidden="false" customHeight="false" outlineLevel="0" collapsed="false">
      <c r="R156" s="12" t="n">
        <v>7800000</v>
      </c>
      <c r="S156" s="12" t="n">
        <f aca="false">IF(R156&lt;=$X$5,1,IF(AND(R156&gt;=$X$5,R156&lt;=$Z$5),1-2*(((R156-$X$5)/($Y$5-$X$5))^2),IF(AND(R156&gt;=$Z$5,R156&lt;=$Y$5),2*((($Y$5-R156)/($Y$5-$X$5))^2),0)))</f>
        <v>0</v>
      </c>
      <c r="T156" s="12" t="n">
        <f aca="false">(1/(1+POWER((ABS((R156-$Z$10)/$X$10)),2*$Y$10)))</f>
        <v>0.0447077107668183</v>
      </c>
      <c r="U156" s="12" t="n">
        <f aca="false">IF(R156&lt;=$X$15,0,IF(AND(R156&gt;=$X$15,R156&lt;=$Z$15),2*(((R156-$X$15)/($Y$15-$X$15))^2),IF(AND(R156&gt;=$Z$15,R156&lt;=$Y$15),1-2*((($Y$15-R156)/($Y$15-$X$15))^2),1)))</f>
        <v>0.82</v>
      </c>
    </row>
    <row r="157" customFormat="false" ht="14.25" hidden="false" customHeight="false" outlineLevel="0" collapsed="false">
      <c r="R157" s="12" t="n">
        <v>7850000</v>
      </c>
      <c r="S157" s="12" t="n">
        <f aca="false">IF(R157&lt;=$X$5,1,IF(AND(R157&gt;=$X$5,R157&lt;=$Z$5),1-2*(((R157-$X$5)/($Y$5-$X$5))^2),IF(AND(R157&gt;=$Z$5,R157&lt;=$Y$5),2*((($Y$5-R157)/($Y$5-$X$5))^2),0)))</f>
        <v>0</v>
      </c>
      <c r="T157" s="12" t="n">
        <f aca="false">(1/(1+POWER((ABS((R157-$Z$10)/$X$10)),2*$Y$10)))</f>
        <v>0.0427737714775503</v>
      </c>
      <c r="U157" s="12" t="n">
        <f aca="false">IF(R157&lt;=$X$15,0,IF(AND(R157&gt;=$X$15,R157&lt;=$Z$15),2*(((R157-$X$15)/($Y$15-$X$15))^2),IF(AND(R157&gt;=$Z$15,R157&lt;=$Y$15),1-2*((($Y$15-R157)/($Y$15-$X$15))^2),1)))</f>
        <v>0.8346875</v>
      </c>
    </row>
    <row r="158" customFormat="false" ht="14.25" hidden="false" customHeight="false" outlineLevel="0" collapsed="false">
      <c r="R158" s="12" t="n">
        <v>7900000</v>
      </c>
      <c r="S158" s="12" t="n">
        <f aca="false">IF(R158&lt;=$X$5,1,IF(AND(R158&gt;=$X$5,R158&lt;=$Z$5),1-2*(((R158-$X$5)/($Y$5-$X$5))^2),IF(AND(R158&gt;=$Z$5,R158&lt;=$Y$5),2*((($Y$5-R158)/($Y$5-$X$5))^2),0)))</f>
        <v>0</v>
      </c>
      <c r="T158" s="12" t="n">
        <f aca="false">(1/(1+POWER((ABS((R158-$Z$10)/$X$10)),2*$Y$10)))</f>
        <v>0.0409406524302371</v>
      </c>
      <c r="U158" s="12" t="n">
        <f aca="false">IF(R158&lt;=$X$15,0,IF(AND(R158&gt;=$X$15,R158&lt;=$Z$15),2*(((R158-$X$15)/($Y$15-$X$15))^2),IF(AND(R158&gt;=$Z$15,R158&lt;=$Y$15),1-2*((($Y$15-R158)/($Y$15-$X$15))^2),1)))</f>
        <v>0.84875</v>
      </c>
    </row>
    <row r="159" customFormat="false" ht="14.25" hidden="false" customHeight="false" outlineLevel="0" collapsed="false">
      <c r="R159" s="12" t="n">
        <v>7950000</v>
      </c>
      <c r="S159" s="12" t="n">
        <f aca="false">IF(R159&lt;=$X$5,1,IF(AND(R159&gt;=$X$5,R159&lt;=$Z$5),1-2*(((R159-$X$5)/($Y$5-$X$5))^2),IF(AND(R159&gt;=$Z$5,R159&lt;=$Y$5),2*((($Y$5-R159)/($Y$5-$X$5))^2),0)))</f>
        <v>0</v>
      </c>
      <c r="T159" s="12" t="n">
        <f aca="false">(1/(1+POWER((ABS((R159-$Z$10)/$X$10)),2*$Y$10)))</f>
        <v>0.0392023299782315</v>
      </c>
      <c r="U159" s="12" t="n">
        <f aca="false">IF(R159&lt;=$X$15,0,IF(AND(R159&gt;=$X$15,R159&lt;=$Z$15),2*(((R159-$X$15)/($Y$15-$X$15))^2),IF(AND(R159&gt;=$Z$15,R159&lt;=$Y$15),1-2*((($Y$15-R159)/($Y$15-$X$15))^2),1)))</f>
        <v>0.8621875</v>
      </c>
    </row>
    <row r="160" customFormat="false" ht="14.25" hidden="false" customHeight="false" outlineLevel="0" collapsed="false">
      <c r="R160" s="12" t="n">
        <v>8000000</v>
      </c>
      <c r="S160" s="12" t="n">
        <f aca="false">IF(R160&lt;=$X$5,1,IF(AND(R160&gt;=$X$5,R160&lt;=$Z$5),1-2*(((R160-$X$5)/($Y$5-$X$5))^2),IF(AND(R160&gt;=$Z$5,R160&lt;=$Y$5),2*((($Y$5-R160)/($Y$5-$X$5))^2),0)))</f>
        <v>0</v>
      </c>
      <c r="T160" s="12" t="n">
        <f aca="false">(1/(1+POWER((ABS((R160-$Z$10)/$X$10)),2*$Y$10)))</f>
        <v>0.0375531758838199</v>
      </c>
      <c r="U160" s="12" t="n">
        <f aca="false">IF(R160&lt;=$X$15,0,IF(AND(R160&gt;=$X$15,R160&lt;=$Z$15),2*(((R160-$X$15)/($Y$15-$X$15))^2),IF(AND(R160&gt;=$Z$15,R160&lt;=$Y$15),1-2*((($Y$15-R160)/($Y$15-$X$15))^2),1)))</f>
        <v>0.875</v>
      </c>
    </row>
    <row r="161" customFormat="false" ht="14.25" hidden="false" customHeight="false" outlineLevel="0" collapsed="false">
      <c r="R161" s="12" t="n">
        <v>8050000</v>
      </c>
      <c r="S161" s="12" t="n">
        <f aca="false">IF(R161&lt;=$X$5,1,IF(AND(R161&gt;=$X$5,R161&lt;=$Z$5),1-2*(((R161-$X$5)/($Y$5-$X$5))^2),IF(AND(R161&gt;=$Z$5,R161&lt;=$Y$5),2*((($Y$5-R161)/($Y$5-$X$5))^2),0)))</f>
        <v>0</v>
      </c>
      <c r="T161" s="12" t="n">
        <f aca="false">(1/(1+POWER((ABS((R161-$Z$10)/$X$10)),2*$Y$10)))</f>
        <v>0.0359879300418819</v>
      </c>
      <c r="U161" s="12" t="n">
        <f aca="false">IF(R161&lt;=$X$15,0,IF(AND(R161&gt;=$X$15,R161&lt;=$Z$15),2*(((R161-$X$15)/($Y$15-$X$15))^2),IF(AND(R161&gt;=$Z$15,R161&lt;=$Y$15),1-2*((($Y$15-R161)/($Y$15-$X$15))^2),1)))</f>
        <v>0.8871875</v>
      </c>
    </row>
    <row r="162" customFormat="false" ht="14.25" hidden="false" customHeight="false" outlineLevel="0" collapsed="false">
      <c r="R162" s="12" t="n">
        <v>8100000</v>
      </c>
      <c r="S162" s="12" t="n">
        <f aca="false">IF(R162&lt;=$X$5,1,IF(AND(R162&gt;=$X$5,R162&lt;=$Z$5),1-2*(((R162-$X$5)/($Y$5-$X$5))^2),IF(AND(R162&gt;=$Z$5,R162&lt;=$Y$5),2*((($Y$5-R162)/($Y$5-$X$5))^2),0)))</f>
        <v>0</v>
      </c>
      <c r="T162" s="12" t="n">
        <f aca="false">(1/(1+POWER((ABS((R162-$Z$10)/$X$10)),2*$Y$10)))</f>
        <v>0.034501675056324</v>
      </c>
      <c r="U162" s="12" t="n">
        <f aca="false">IF(R162&lt;=$X$15,0,IF(AND(R162&gt;=$X$15,R162&lt;=$Z$15),2*(((R162-$X$15)/($Y$15-$X$15))^2),IF(AND(R162&gt;=$Z$15,R162&lt;=$Y$15),1-2*((($Y$15-R162)/($Y$15-$X$15))^2),1)))</f>
        <v>0.89875</v>
      </c>
    </row>
    <row r="163" customFormat="false" ht="14.25" hidden="false" customHeight="false" outlineLevel="0" collapsed="false">
      <c r="R163" s="12" t="n">
        <v>8150000</v>
      </c>
      <c r="S163" s="12" t="n">
        <f aca="false">IF(R163&lt;=$X$5,1,IF(AND(R163&gt;=$X$5,R163&lt;=$Z$5),1-2*(((R163-$X$5)/($Y$5-$X$5))^2),IF(AND(R163&gt;=$Z$5,R163&lt;=$Y$5),2*((($Y$5-R163)/($Y$5-$X$5))^2),0)))</f>
        <v>0</v>
      </c>
      <c r="T163" s="12" t="n">
        <f aca="false">(1/(1+POWER((ABS((R163-$Z$10)/$X$10)),2*$Y$10)))</f>
        <v>0.0330898125631445</v>
      </c>
      <c r="U163" s="12" t="n">
        <f aca="false">IF(R163&lt;=$X$15,0,IF(AND(R163&gt;=$X$15,R163&lt;=$Z$15),2*(((R163-$X$15)/($Y$15-$X$15))^2),IF(AND(R163&gt;=$Z$15,R163&lt;=$Y$15),1-2*((($Y$15-R163)/($Y$15-$X$15))^2),1)))</f>
        <v>0.9096875</v>
      </c>
    </row>
    <row r="164" customFormat="false" ht="14.25" hidden="false" customHeight="false" outlineLevel="0" collapsed="false">
      <c r="R164" s="12" t="n">
        <v>8200000</v>
      </c>
      <c r="S164" s="12" t="n">
        <f aca="false">IF(R164&lt;=$X$5,1,IF(AND(R164&gt;=$X$5,R164&lt;=$Z$5),1-2*(((R164-$X$5)/($Y$5-$X$5))^2),IF(AND(R164&gt;=$Z$5,R164&lt;=$Y$5),2*((($Y$5-R164)/($Y$5-$X$5))^2),0)))</f>
        <v>0</v>
      </c>
      <c r="T164" s="12" t="n">
        <f aca="false">(1/(1+POWER((ABS((R164-$Z$10)/$X$10)),2*$Y$10)))</f>
        <v>0.0317480411954646</v>
      </c>
      <c r="U164" s="12" t="n">
        <f aca="false">IF(R164&lt;=$X$15,0,IF(AND(R164&gt;=$X$15,R164&lt;=$Z$15),2*(((R164-$X$15)/($Y$15-$X$15))^2),IF(AND(R164&gt;=$Z$15,R164&lt;=$Y$15),1-2*((($Y$15-R164)/($Y$15-$X$15))^2),1)))</f>
        <v>0.92</v>
      </c>
    </row>
    <row r="165" customFormat="false" ht="14.25" hidden="false" customHeight="false" outlineLevel="0" collapsed="false">
      <c r="R165" s="12" t="n">
        <v>8250000</v>
      </c>
      <c r="S165" s="12" t="n">
        <f aca="false">IF(R165&lt;=$X$5,1,IF(AND(R165&gt;=$X$5,R165&lt;=$Z$5),1-2*(((R165-$X$5)/($Y$5-$X$5))^2),IF(AND(R165&gt;=$Z$5,R165&lt;=$Y$5),2*((($Y$5-R165)/($Y$5-$X$5))^2),0)))</f>
        <v>0</v>
      </c>
      <c r="T165" s="12" t="n">
        <f aca="false">(1/(1+POWER((ABS((R165-$Z$10)/$X$10)),2*$Y$10)))</f>
        <v>0.0304723360884412</v>
      </c>
      <c r="U165" s="12" t="n">
        <f aca="false">IF(R165&lt;=$X$15,0,IF(AND(R165&gt;=$X$15,R165&lt;=$Z$15),2*(((R165-$X$15)/($Y$15-$X$15))^2),IF(AND(R165&gt;=$Z$15,R165&lt;=$Y$15),1-2*((($Y$15-R165)/($Y$15-$X$15))^2),1)))</f>
        <v>0.9296875</v>
      </c>
    </row>
    <row r="166" customFormat="false" ht="14.25" hidden="false" customHeight="false" outlineLevel="0" collapsed="false">
      <c r="R166" s="12" t="n">
        <v>8300000</v>
      </c>
      <c r="S166" s="12" t="n">
        <f aca="false">IF(R166&lt;=$X$5,1,IF(AND(R166&gt;=$X$5,R166&lt;=$Z$5),1-2*(((R166-$X$5)/($Y$5-$X$5))^2),IF(AND(R166&gt;=$Z$5,R166&lt;=$Y$5),2*((($Y$5-R166)/($Y$5-$X$5))^2),0)))</f>
        <v>0</v>
      </c>
      <c r="T166" s="12" t="n">
        <f aca="false">(1/(1+POWER((ABS((R166-$Z$10)/$X$10)),2*$Y$10)))</f>
        <v>0.0292589298253827</v>
      </c>
      <c r="U166" s="12" t="n">
        <f aca="false">IF(R166&lt;=$X$15,0,IF(AND(R166&gt;=$X$15,R166&lt;=$Z$15),2*(((R166-$X$15)/($Y$15-$X$15))^2),IF(AND(R166&gt;=$Z$15,R166&lt;=$Y$15),1-2*((($Y$15-R166)/($Y$15-$X$15))^2),1)))</f>
        <v>0.93875</v>
      </c>
    </row>
    <row r="167" customFormat="false" ht="14.25" hidden="false" customHeight="false" outlineLevel="0" collapsed="false">
      <c r="R167" s="12" t="n">
        <v>8350000</v>
      </c>
      <c r="S167" s="12" t="n">
        <f aca="false">IF(R167&lt;=$X$5,1,IF(AND(R167&gt;=$X$5,R167&lt;=$Z$5),1-2*(((R167-$X$5)/($Y$5-$X$5))^2),IF(AND(R167&gt;=$Z$5,R167&lt;=$Y$5),2*((($Y$5-R167)/($Y$5-$X$5))^2),0)))</f>
        <v>0</v>
      </c>
      <c r="T167" s="12" t="n">
        <f aca="false">(1/(1+POWER((ABS((R167-$Z$10)/$X$10)),2*$Y$10)))</f>
        <v>0.0281042947303536</v>
      </c>
      <c r="U167" s="12" t="n">
        <f aca="false">IF(R167&lt;=$X$15,0,IF(AND(R167&gt;=$X$15,R167&lt;=$Z$15),2*(((R167-$X$15)/($Y$15-$X$15))^2),IF(AND(R167&gt;=$Z$15,R167&lt;=$Y$15),1-2*((($Y$15-R167)/($Y$15-$X$15))^2),1)))</f>
        <v>0.9471875</v>
      </c>
    </row>
    <row r="168" customFormat="false" ht="14.25" hidden="false" customHeight="false" outlineLevel="0" collapsed="false">
      <c r="R168" s="12" t="n">
        <v>8400000</v>
      </c>
      <c r="S168" s="12" t="n">
        <f aca="false">IF(R168&lt;=$X$5,1,IF(AND(R168&gt;=$X$5,R168&lt;=$Z$5),1-2*(((R168-$X$5)/($Y$5-$X$5))^2),IF(AND(R168&gt;=$Z$5,R168&lt;=$Y$5),2*((($Y$5-R168)/($Y$5-$X$5))^2),0)))</f>
        <v>0</v>
      </c>
      <c r="T168" s="12" t="n">
        <f aca="false">(1/(1+POWER((ABS((R168-$Z$10)/$X$10)),2*$Y$10)))</f>
        <v>0.0270051264169041</v>
      </c>
      <c r="U168" s="12" t="n">
        <f aca="false">IF(R168&lt;=$X$15,0,IF(AND(R168&gt;=$X$15,R168&lt;=$Z$15),2*(((R168-$X$15)/($Y$15-$X$15))^2),IF(AND(R168&gt;=$Z$15,R168&lt;=$Y$15),1-2*((($Y$15-R168)/($Y$15-$X$15))^2),1)))</f>
        <v>0.955</v>
      </c>
    </row>
    <row r="169" customFormat="false" ht="14.25" hidden="false" customHeight="false" outlineLevel="0" collapsed="false">
      <c r="R169" s="12" t="n">
        <v>8450000</v>
      </c>
      <c r="S169" s="12" t="n">
        <f aca="false">IF(R169&lt;=$X$5,1,IF(AND(R169&gt;=$X$5,R169&lt;=$Z$5),1-2*(((R169-$X$5)/($Y$5-$X$5))^2),IF(AND(R169&gt;=$Z$5,R169&lt;=$Y$5),2*((($Y$5-R169)/($Y$5-$X$5))^2),0)))</f>
        <v>0</v>
      </c>
      <c r="T169" s="12" t="n">
        <f aca="false">(1/(1+POWER((ABS((R169-$Z$10)/$X$10)),2*$Y$10)))</f>
        <v>0.0259583285071291</v>
      </c>
      <c r="U169" s="12" t="n">
        <f aca="false">IF(R169&lt;=$X$15,0,IF(AND(R169&gt;=$X$15,R169&lt;=$Z$15),2*(((R169-$X$15)/($Y$15-$X$15))^2),IF(AND(R169&gt;=$Z$15,R169&lt;=$Y$15),1-2*((($Y$15-R169)/($Y$15-$X$15))^2),1)))</f>
        <v>0.9621875</v>
      </c>
    </row>
    <row r="170" customFormat="false" ht="14.25" hidden="false" customHeight="false" outlineLevel="0" collapsed="false">
      <c r="R170" s="12" t="n">
        <v>8500000</v>
      </c>
      <c r="S170" s="12" t="n">
        <f aca="false">IF(R170&lt;=$X$5,1,IF(AND(R170&gt;=$X$5,R170&lt;=$Z$5),1-2*(((R170-$X$5)/($Y$5-$X$5))^2),IF(AND(R170&gt;=$Z$5,R170&lt;=$Y$5),2*((($Y$5-R170)/($Y$5-$X$5))^2),0)))</f>
        <v>0</v>
      </c>
      <c r="T170" s="12" t="n">
        <f aca="false">(1/(1+POWER((ABS((R170-$Z$10)/$X$10)),2*$Y$10)))</f>
        <v>0.0249609984399376</v>
      </c>
      <c r="U170" s="12" t="n">
        <f aca="false">IF(R170&lt;=$X$15,0,IF(AND(R170&gt;=$X$15,R170&lt;=$Z$15),2*(((R170-$X$15)/($Y$15-$X$15))^2),IF(AND(R170&gt;=$Z$15,R170&lt;=$Y$15),1-2*((($Y$15-R170)/($Y$15-$X$15))^2),1)))</f>
        <v>0.96875</v>
      </c>
    </row>
    <row r="171" customFormat="false" ht="14.25" hidden="false" customHeight="false" outlineLevel="0" collapsed="false">
      <c r="R171" s="12" t="n">
        <v>8550000</v>
      </c>
      <c r="S171" s="12" t="n">
        <f aca="false">IF(R171&lt;=$X$5,1,IF(AND(R171&gt;=$X$5,R171&lt;=$Z$5),1-2*(((R171-$X$5)/($Y$5-$X$5))^2),IF(AND(R171&gt;=$Z$5,R171&lt;=$Y$5),2*((($Y$5-R171)/($Y$5-$X$5))^2),0)))</f>
        <v>0</v>
      </c>
      <c r="T171" s="12" t="n">
        <f aca="false">(1/(1+POWER((ABS((R171-$Z$10)/$X$10)),2*$Y$10)))</f>
        <v>0.0240104142921016</v>
      </c>
      <c r="U171" s="12" t="n">
        <f aca="false">IF(R171&lt;=$X$15,0,IF(AND(R171&gt;=$X$15,R171&lt;=$Z$15),2*(((R171-$X$15)/($Y$15-$X$15))^2),IF(AND(R171&gt;=$Z$15,R171&lt;=$Y$15),1-2*((($Y$15-R171)/($Y$15-$X$15))^2),1)))</f>
        <v>0.9746875</v>
      </c>
    </row>
    <row r="172" customFormat="false" ht="14.25" hidden="false" customHeight="false" outlineLevel="0" collapsed="false">
      <c r="R172" s="12" t="n">
        <v>8600000</v>
      </c>
      <c r="S172" s="12" t="n">
        <f aca="false">IF(R172&lt;=$X$5,1,IF(AND(R172&gt;=$X$5,R172&lt;=$Z$5),1-2*(((R172-$X$5)/($Y$5-$X$5))^2),IF(AND(R172&gt;=$Z$5,R172&lt;=$Y$5),2*((($Y$5-R172)/($Y$5-$X$5))^2),0)))</f>
        <v>0</v>
      </c>
      <c r="T172" s="12" t="n">
        <f aca="false">(1/(1+POWER((ABS((R172-$Z$10)/$X$10)),2*$Y$10)))</f>
        <v>0.0231040225402844</v>
      </c>
      <c r="U172" s="12" t="n">
        <f aca="false">IF(R172&lt;=$X$15,0,IF(AND(R172&gt;=$X$15,R172&lt;=$Z$15),2*(((R172-$X$15)/($Y$15-$X$15))^2),IF(AND(R172&gt;=$Z$15,R172&lt;=$Y$15),1-2*((($Y$15-R172)/($Y$15-$X$15))^2),1)))</f>
        <v>0.98</v>
      </c>
    </row>
    <row r="173" customFormat="false" ht="14.25" hidden="false" customHeight="false" outlineLevel="0" collapsed="false">
      <c r="R173" s="12" t="n">
        <v>8650000</v>
      </c>
      <c r="S173" s="12" t="n">
        <f aca="false">IF(R173&lt;=$X$5,1,IF(AND(R173&gt;=$X$5,R173&lt;=$Z$5),1-2*(((R173-$X$5)/($Y$5-$X$5))^2),IF(AND(R173&gt;=$Z$5,R173&lt;=$Y$5),2*((($Y$5-R173)/($Y$5-$X$5))^2),0)))</f>
        <v>0</v>
      </c>
      <c r="T173" s="12" t="n">
        <f aca="false">(1/(1+POWER((ABS((R173-$Z$10)/$X$10)),2*$Y$10)))</f>
        <v>0.022239426696769</v>
      </c>
      <c r="U173" s="12" t="n">
        <f aca="false">IF(R173&lt;=$X$15,0,IF(AND(R173&gt;=$X$15,R173&lt;=$Z$15),2*(((R173-$X$15)/($Y$15-$X$15))^2),IF(AND(R173&gt;=$Z$15,R173&lt;=$Y$15),1-2*((($Y$15-R173)/($Y$15-$X$15))^2),1)))</f>
        <v>0.9846875</v>
      </c>
    </row>
    <row r="174" customFormat="false" ht="14.25" hidden="false" customHeight="false" outlineLevel="0" collapsed="false">
      <c r="R174" s="12" t="n">
        <v>8700000</v>
      </c>
      <c r="S174" s="12" t="n">
        <f aca="false">IF(R174&lt;=$X$5,1,IF(AND(R174&gt;=$X$5,R174&lt;=$Z$5),1-2*(((R174-$X$5)/($Y$5-$X$5))^2),IF(AND(R174&gt;=$Z$5,R174&lt;=$Y$5),2*((($Y$5-R174)/($Y$5-$X$5))^2),0)))</f>
        <v>0</v>
      </c>
      <c r="T174" s="12" t="n">
        <f aca="false">(1/(1+POWER((ABS((R174-$Z$10)/$X$10)),2*$Y$10)))</f>
        <v>0.0214143767559789</v>
      </c>
      <c r="U174" s="12" t="n">
        <f aca="false">IF(R174&lt;=$X$15,0,IF(AND(R174&gt;=$X$15,R174&lt;=$Z$15),2*(((R174-$X$15)/($Y$15-$X$15))^2),IF(AND(R174&gt;=$Z$15,R174&lt;=$Y$15),1-2*((($Y$15-R174)/($Y$15-$X$15))^2),1)))</f>
        <v>0.98875</v>
      </c>
    </row>
    <row r="175" customFormat="false" ht="14.25" hidden="false" customHeight="false" outlineLevel="0" collapsed="false">
      <c r="R175" s="12" t="n">
        <v>8750000</v>
      </c>
      <c r="S175" s="12" t="n">
        <f aca="false">IF(R175&lt;=$X$5,1,IF(AND(R175&gt;=$X$5,R175&lt;=$Z$5),1-2*(((R175-$X$5)/($Y$5-$X$5))^2),IF(AND(R175&gt;=$Z$5,R175&lt;=$Y$5),2*((($Y$5-R175)/($Y$5-$X$5))^2),0)))</f>
        <v>0</v>
      </c>
      <c r="T175" s="12" t="n">
        <f aca="false">(1/(1+POWER((ABS((R175-$Z$10)/$X$10)),2*$Y$10)))</f>
        <v>0.0206267593930818</v>
      </c>
      <c r="U175" s="12" t="n">
        <f aca="false">IF(R175&lt;=$X$15,0,IF(AND(R175&gt;=$X$15,R175&lt;=$Z$15),2*(((R175-$X$15)/($Y$15-$X$15))^2),IF(AND(R175&gt;=$Z$15,R175&lt;=$Y$15),1-2*((($Y$15-R175)/($Y$15-$X$15))^2),1)))</f>
        <v>0.9921875</v>
      </c>
    </row>
    <row r="176" customFormat="false" ht="14.25" hidden="false" customHeight="false" outlineLevel="0" collapsed="false">
      <c r="R176" s="12" t="n">
        <v>8800000</v>
      </c>
      <c r="S176" s="12" t="n">
        <f aca="false">IF(R176&lt;=$X$5,1,IF(AND(R176&gt;=$X$5,R176&lt;=$Z$5),1-2*(((R176-$X$5)/($Y$5-$X$5))^2),IF(AND(R176&gt;=$Z$5,R176&lt;=$Y$5),2*((($Y$5-R176)/($Y$5-$X$5))^2),0)))</f>
        <v>0</v>
      </c>
      <c r="T176" s="12" t="n">
        <f aca="false">(1/(1+POWER((ABS((R176-$Z$10)/$X$10)),2*$Y$10)))</f>
        <v>0.01987458885997</v>
      </c>
      <c r="U176" s="12" t="n">
        <f aca="false">IF(R176&lt;=$X$15,0,IF(AND(R176&gt;=$X$15,R176&lt;=$Z$15),2*(((R176-$X$15)/($Y$15-$X$15))^2),IF(AND(R176&gt;=$Z$15,R176&lt;=$Y$15),1-2*((($Y$15-R176)/($Y$15-$X$15))^2),1)))</f>
        <v>0.995</v>
      </c>
    </row>
    <row r="177" customFormat="false" ht="14.25" hidden="false" customHeight="false" outlineLevel="0" collapsed="false">
      <c r="R177" s="12" t="n">
        <v>8850000</v>
      </c>
      <c r="S177" s="12" t="n">
        <f aca="false">IF(R177&lt;=$X$5,1,IF(AND(R177&gt;=$X$5,R177&lt;=$Z$5),1-2*(((R177-$X$5)/($Y$5-$X$5))^2),IF(AND(R177&gt;=$Z$5,R177&lt;=$Y$5),2*((($Y$5-R177)/($Y$5-$X$5))^2),0)))</f>
        <v>0</v>
      </c>
      <c r="T177" s="12" t="n">
        <f aca="false">(1/(1+POWER((ABS((R177-$Z$10)/$X$10)),2*$Y$10)))</f>
        <v>0.0191559985277119</v>
      </c>
      <c r="U177" s="12" t="n">
        <f aca="false">IF(R177&lt;=$X$15,0,IF(AND(R177&gt;=$X$15,R177&lt;=$Z$15),2*(((R177-$X$15)/($Y$15-$X$15))^2),IF(AND(R177&gt;=$Z$15,R177&lt;=$Y$15),1-2*((($Y$15-R177)/($Y$15-$X$15))^2),1)))</f>
        <v>0.9971875</v>
      </c>
    </row>
    <row r="178" customFormat="false" ht="14.25" hidden="false" customHeight="false" outlineLevel="0" collapsed="false">
      <c r="R178" s="12" t="n">
        <v>8900000</v>
      </c>
      <c r="S178" s="12" t="n">
        <f aca="false">IF(R178&lt;=$X$5,1,IF(AND(R178&gt;=$X$5,R178&lt;=$Z$5),1-2*(((R178-$X$5)/($Y$5-$X$5))^2),IF(AND(R178&gt;=$Z$5,R178&lt;=$Y$5),2*((($Y$5-R178)/($Y$5-$X$5))^2),0)))</f>
        <v>0</v>
      </c>
      <c r="T178" s="12" t="n">
        <f aca="false">(1/(1+POWER((ABS((R178-$Z$10)/$X$10)),2*$Y$10)))</f>
        <v>0.01846923302816</v>
      </c>
      <c r="U178" s="12" t="n">
        <f aca="false">IF(R178&lt;=$X$15,0,IF(AND(R178&gt;=$X$15,R178&lt;=$Z$15),2*(((R178-$X$15)/($Y$15-$X$15))^2),IF(AND(R178&gt;=$Z$15,R178&lt;=$Y$15),1-2*((($Y$15-R178)/($Y$15-$X$15))^2),1)))</f>
        <v>0.99875</v>
      </c>
    </row>
    <row r="179" customFormat="false" ht="14.25" hidden="false" customHeight="false" outlineLevel="0" collapsed="false">
      <c r="R179" s="12" t="n">
        <v>8950000</v>
      </c>
      <c r="S179" s="12" t="n">
        <f aca="false">IF(R179&lt;=$X$5,1,IF(AND(R179&gt;=$X$5,R179&lt;=$Z$5),1-2*(((R179-$X$5)/($Y$5-$X$5))^2),IF(AND(R179&gt;=$Z$5,R179&lt;=$Y$5),2*((($Y$5-R179)/($Y$5-$X$5))^2),0)))</f>
        <v>0</v>
      </c>
      <c r="T179" s="12" t="n">
        <f aca="false">(1/(1+POWER((ABS((R179-$Z$10)/$X$10)),2*$Y$10)))</f>
        <v>0.0178126409507842</v>
      </c>
      <c r="U179" s="12" t="n">
        <f aca="false">IF(R179&lt;=$X$15,0,IF(AND(R179&gt;=$X$15,R179&lt;=$Z$15),2*(((R179-$X$15)/($Y$15-$X$15))^2),IF(AND(R179&gt;=$Z$15,R179&lt;=$Y$15),1-2*((($Y$15-R179)/($Y$15-$X$15))^2),1)))</f>
        <v>0.9996875</v>
      </c>
    </row>
    <row r="180" customFormat="false" ht="14.25" hidden="false" customHeight="false" outlineLevel="0" collapsed="false">
      <c r="R180" s="12" t="n">
        <v>9000000</v>
      </c>
      <c r="S180" s="12" t="n">
        <f aca="false">IF(R180&lt;=$X$5,1,IF(AND(R180&gt;=$X$5,R180&lt;=$Z$5),1-2*(((R180-$X$5)/($Y$5-$X$5))^2),IF(AND(R180&gt;=$Z$5,R180&lt;=$Y$5),2*((($Y$5-R180)/($Y$5-$X$5))^2),0)))</f>
        <v>0</v>
      </c>
      <c r="T180" s="12" t="n">
        <f aca="false">(1/(1+POWER((ABS((R180-$Z$10)/$X$10)),2*$Y$10)))</f>
        <v>0.0171846680539706</v>
      </c>
      <c r="U180" s="12" t="n">
        <f aca="false">IF(R180&lt;=$X$15,0,IF(AND(R180&gt;=$X$15,R180&lt;=$Z$15),2*(((R180-$X$15)/($Y$15-$X$15))^2),IF(AND(R180&gt;=$Z$15,R180&lt;=$Y$15),1-2*((($Y$15-R180)/($Y$15-$X$15))^2),1)))</f>
        <v>1</v>
      </c>
    </row>
    <row r="181" customFormat="false" ht="14.25" hidden="false" customHeight="false" outlineLevel="0" collapsed="false">
      <c r="R181" s="12" t="n">
        <v>9050000</v>
      </c>
      <c r="S181" s="12" t="n">
        <f aca="false">IF(R181&lt;=$X$5,1,IF(AND(R181&gt;=$X$5,R181&lt;=$Z$5),1-2*(((R181-$X$5)/($Y$5-$X$5))^2),IF(AND(R181&gt;=$Z$5,R181&lt;=$Y$5),2*((($Y$5-R181)/($Y$5-$X$5))^2),0)))</f>
        <v>0</v>
      </c>
      <c r="T181" s="12" t="n">
        <f aca="false">(1/(1+POWER((ABS((R181-$Z$10)/$X$10)),2*$Y$10)))</f>
        <v>0.0165838509530023</v>
      </c>
      <c r="U181" s="12" t="n">
        <f aca="false">IF(R181&lt;=$X$15,0,IF(AND(R181&gt;=$X$15,R181&lt;=$Z$15),2*(((R181-$X$15)/($Y$15-$X$15))^2),IF(AND(R181&gt;=$Z$15,R181&lt;=$Y$15),1-2*((($Y$15-R181)/($Y$15-$X$15))^2),1)))</f>
        <v>1</v>
      </c>
    </row>
    <row r="182" customFormat="false" ht="14.25" hidden="false" customHeight="false" outlineLevel="0" collapsed="false">
      <c r="R182" s="12" t="n">
        <v>9100000</v>
      </c>
      <c r="S182" s="12" t="n">
        <f aca="false">IF(R182&lt;=$X$5,1,IF(AND(R182&gt;=$X$5,R182&lt;=$Z$5),1-2*(((R182-$X$5)/($Y$5-$X$5))^2),IF(AND(R182&gt;=$Z$5,R182&lt;=$Y$5),2*((($Y$5-R182)/($Y$5-$X$5))^2),0)))</f>
        <v>0</v>
      </c>
      <c r="T182" s="12" t="n">
        <f aca="false">(1/(1+POWER((ABS((R182-$Z$10)/$X$10)),2*$Y$10)))</f>
        <v>0.0160088112497118</v>
      </c>
      <c r="U182" s="12" t="n">
        <f aca="false">IF(R182&lt;=$X$15,0,IF(AND(R182&gt;=$X$15,R182&lt;=$Z$15),2*(((R182-$X$15)/($Y$15-$X$15))^2),IF(AND(R182&gt;=$Z$15,R182&lt;=$Y$15),1-2*((($Y$15-R182)/($Y$15-$X$15))^2),1)))</f>
        <v>1</v>
      </c>
    </row>
    <row r="183" customFormat="false" ht="14.25" hidden="false" customHeight="false" outlineLevel="0" collapsed="false">
      <c r="R183" s="12" t="n">
        <v>9150000</v>
      </c>
      <c r="S183" s="12" t="n">
        <f aca="false">IF(R183&lt;=$X$5,1,IF(AND(R183&gt;=$X$5,R183&lt;=$Z$5),1-2*(((R183-$X$5)/($Y$5-$X$5))^2),IF(AND(R183&gt;=$Z$5,R183&lt;=$Y$5),2*((($Y$5-R183)/($Y$5-$X$5))^2),0)))</f>
        <v>0</v>
      </c>
      <c r="T183" s="12" t="n">
        <f aca="false">(1/(1+POWER((ABS((R183-$Z$10)/$X$10)),2*$Y$10)))</f>
        <v>0.0154582500713842</v>
      </c>
      <c r="U183" s="12" t="n">
        <f aca="false">IF(R183&lt;=$X$15,0,IF(AND(R183&gt;=$X$15,R183&lt;=$Z$15),2*(((R183-$X$15)/($Y$15-$X$15))^2),IF(AND(R183&gt;=$Z$15,R183&lt;=$Y$15),1-2*((($Y$15-R183)/($Y$15-$X$15))^2),1)))</f>
        <v>1</v>
      </c>
    </row>
    <row r="184" customFormat="false" ht="14.25" hidden="false" customHeight="false" outlineLevel="0" collapsed="false">
      <c r="R184" s="12" t="n">
        <v>9200000</v>
      </c>
      <c r="S184" s="12" t="n">
        <f aca="false">IF(R184&lt;=$X$5,1,IF(AND(R184&gt;=$X$5,R184&lt;=$Z$5),1-2*(((R184-$X$5)/($Y$5-$X$5))^2),IF(AND(R184&gt;=$Z$5,R184&lt;=$Y$5),2*((($Y$5-R184)/($Y$5-$X$5))^2),0)))</f>
        <v>0</v>
      </c>
      <c r="T184" s="12" t="n">
        <f aca="false">(1/(1+POWER((ABS((R184-$Z$10)/$X$10)),2*$Y$10)))</f>
        <v>0.0149309429889004</v>
      </c>
      <c r="U184" s="12" t="n">
        <f aca="false">IF(R184&lt;=$X$15,0,IF(AND(R184&gt;=$X$15,R184&lt;=$Z$15),2*(((R184-$X$15)/($Y$15-$X$15))^2),IF(AND(R184&gt;=$Z$15,R184&lt;=$Y$15),1-2*((($Y$15-R184)/($Y$15-$X$15))^2),1)))</f>
        <v>1</v>
      </c>
    </row>
    <row r="185" customFormat="false" ht="14.25" hidden="false" customHeight="false" outlineLevel="0" collapsed="false">
      <c r="R185" s="12" t="n">
        <v>9250000</v>
      </c>
      <c r="S185" s="12" t="n">
        <f aca="false">IF(R185&lt;=$X$5,1,IF(AND(R185&gt;=$X$5,R185&lt;=$Z$5),1-2*(((R185-$X$5)/($Y$5-$X$5))^2),IF(AND(R185&gt;=$Z$5,R185&lt;=$Y$5),2*((($Y$5-R185)/($Y$5-$X$5))^2),0)))</f>
        <v>0</v>
      </c>
      <c r="T185" s="12" t="n">
        <f aca="false">(1/(1+POWER((ABS((R185-$Z$10)/$X$10)),2*$Y$10)))</f>
        <v>0.0144257352863487</v>
      </c>
      <c r="U185" s="12" t="n">
        <f aca="false">IF(R185&lt;=$X$15,0,IF(AND(R185&gt;=$X$15,R185&lt;=$Z$15),2*(((R185-$X$15)/($Y$15-$X$15))^2),IF(AND(R185&gt;=$Z$15,R185&lt;=$Y$15),1-2*((($Y$15-R185)/($Y$15-$X$15))^2),1)))</f>
        <v>1</v>
      </c>
    </row>
    <row r="186" customFormat="false" ht="14.25" hidden="false" customHeight="false" outlineLevel="0" collapsed="false">
      <c r="R186" s="12" t="n">
        <v>9300000</v>
      </c>
      <c r="S186" s="12" t="n">
        <f aca="false">IF(R186&lt;=$X$5,1,IF(AND(R186&gt;=$X$5,R186&lt;=$Z$5),1-2*(((R186-$X$5)/($Y$5-$X$5))^2),IF(AND(R186&gt;=$Z$5,R186&lt;=$Y$5),2*((($Y$5-R186)/($Y$5-$X$5))^2),0)))</f>
        <v>0</v>
      </c>
      <c r="T186" s="12" t="n">
        <f aca="false">(1/(1+POWER((ABS((R186-$Z$10)/$X$10)),2*$Y$10)))</f>
        <v>0.0139415375564109</v>
      </c>
      <c r="U186" s="12" t="n">
        <f aca="false">IF(R186&lt;=$X$15,0,IF(AND(R186&gt;=$X$15,R186&lt;=$Z$15),2*(((R186-$X$15)/($Y$15-$X$15))^2),IF(AND(R186&gt;=$Z$15,R186&lt;=$Y$15),1-2*((($Y$15-R186)/($Y$15-$X$15))^2),1)))</f>
        <v>1</v>
      </c>
    </row>
    <row r="187" customFormat="false" ht="14.25" hidden="false" customHeight="false" outlineLevel="0" collapsed="false">
      <c r="R187" s="12" t="n">
        <v>9350000</v>
      </c>
      <c r="S187" s="12" t="n">
        <f aca="false">IF(R187&lt;=$X$5,1,IF(AND(R187&gt;=$X$5,R187&lt;=$Z$5),1-2*(((R187-$X$5)/($Y$5-$X$5))^2),IF(AND(R187&gt;=$Z$5,R187&lt;=$Y$5),2*((($Y$5-R187)/($Y$5-$X$5))^2),0)))</f>
        <v>0</v>
      </c>
      <c r="T187" s="12" t="n">
        <f aca="false">(1/(1+POWER((ABS((R187-$Z$10)/$X$10)),2*$Y$10)))</f>
        <v>0.013477321597759</v>
      </c>
      <c r="U187" s="12" t="n">
        <f aca="false">IF(R187&lt;=$X$15,0,IF(AND(R187&gt;=$X$15,R187&lt;=$Z$15),2*(((R187-$X$15)/($Y$15-$X$15))^2),IF(AND(R187&gt;=$Z$15,R187&lt;=$Y$15),1-2*((($Y$15-R187)/($Y$15-$X$15))^2),1)))</f>
        <v>1</v>
      </c>
    </row>
    <row r="188" customFormat="false" ht="14.25" hidden="false" customHeight="false" outlineLevel="0" collapsed="false">
      <c r="R188" s="12" t="n">
        <v>9400000</v>
      </c>
      <c r="S188" s="12" t="n">
        <f aca="false">IF(R188&lt;=$X$5,1,IF(AND(R188&gt;=$X$5,R188&lt;=$Z$5),1-2*(((R188-$X$5)/($Y$5-$X$5))^2),IF(AND(R188&gt;=$Z$5,R188&lt;=$Y$5),2*((($Y$5-R188)/($Y$5-$X$5))^2),0)))</f>
        <v>0</v>
      </c>
      <c r="T188" s="12" t="n">
        <f aca="false">(1/(1+POWER((ABS((R188-$Z$10)/$X$10)),2*$Y$10)))</f>
        <v>0.0130321165924827</v>
      </c>
      <c r="U188" s="12" t="n">
        <f aca="false">IF(R188&lt;=$X$15,0,IF(AND(R188&gt;=$X$15,R188&lt;=$Z$15),2*(((R188-$X$15)/($Y$15-$X$15))^2),IF(AND(R188&gt;=$Z$15,R188&lt;=$Y$15),1-2*((($Y$15-R188)/($Y$15-$X$15))^2),1)))</f>
        <v>1</v>
      </c>
    </row>
    <row r="189" customFormat="false" ht="14.25" hidden="false" customHeight="false" outlineLevel="0" collapsed="false">
      <c r="R189" s="12" t="n">
        <v>9450000</v>
      </c>
      <c r="S189" s="12" t="n">
        <f aca="false">IF(R189&lt;=$X$5,1,IF(AND(R189&gt;=$X$5,R189&lt;=$Z$5),1-2*(((R189-$X$5)/($Y$5-$X$5))^2),IF(AND(R189&gt;=$Z$5,R189&lt;=$Y$5),2*((($Y$5-R189)/($Y$5-$X$5))^2),0)))</f>
        <v>0</v>
      </c>
      <c r="T189" s="12" t="n">
        <f aca="false">(1/(1+POWER((ABS((R189-$Z$10)/$X$10)),2*$Y$10)))</f>
        <v>0.0126050055432235</v>
      </c>
      <c r="U189" s="12" t="n">
        <f aca="false">IF(R189&lt;=$X$15,0,IF(AND(R189&gt;=$X$15,R189&lt;=$Z$15),2*(((R189-$X$15)/($Y$15-$X$15))^2),IF(AND(R189&gt;=$Z$15,R189&lt;=$Y$15),1-2*((($Y$15-R189)/($Y$15-$X$15))^2),1)))</f>
        <v>1</v>
      </c>
    </row>
    <row r="190" customFormat="false" ht="14.25" hidden="false" customHeight="false" outlineLevel="0" collapsed="false">
      <c r="R190" s="12" t="n">
        <v>9500000</v>
      </c>
      <c r="S190" s="12" t="n">
        <f aca="false">IF(R190&lt;=$X$5,1,IF(AND(R190&gt;=$X$5,R190&lt;=$Z$5),1-2*(((R190-$X$5)/($Y$5-$X$5))^2),IF(AND(R190&gt;=$Z$5,R190&lt;=$Y$5),2*((($Y$5-R190)/($Y$5-$X$5))^2),0)))</f>
        <v>0</v>
      </c>
      <c r="T190" s="12" t="n">
        <f aca="false">(1/(1+POWER((ABS((R190-$Z$10)/$X$10)),2*$Y$10)))</f>
        <v>0.0121951219512195</v>
      </c>
      <c r="U190" s="12" t="n">
        <f aca="false">IF(R190&lt;=$X$15,0,IF(AND(R190&gt;=$X$15,R190&lt;=$Z$15),2*(((R190-$X$15)/($Y$15-$X$15))^2),IF(AND(R190&gt;=$Z$15,R190&lt;=$Y$15),1-2*((($Y$15-R190)/($Y$15-$X$15))^2),1)))</f>
        <v>1</v>
      </c>
    </row>
    <row r="191" customFormat="false" ht="14.25" hidden="false" customHeight="false" outlineLevel="0" collapsed="false">
      <c r="R191" s="12" t="n">
        <v>9550000</v>
      </c>
      <c r="S191" s="12" t="n">
        <f aca="false">IF(R191&lt;=$X$5,1,IF(AND(R191&gt;=$X$5,R191&lt;=$Z$5),1-2*(((R191-$X$5)/($Y$5-$X$5))^2),IF(AND(R191&gt;=$Z$5,R191&lt;=$Y$5),2*((($Y$5-R191)/($Y$5-$X$5))^2),0)))</f>
        <v>0</v>
      </c>
      <c r="T191" s="12" t="n">
        <f aca="false">(1/(1+POWER((ABS((R191-$Z$10)/$X$10)),2*$Y$10)))</f>
        <v>0.0118016467178807</v>
      </c>
      <c r="U191" s="12" t="n">
        <f aca="false">IF(R191&lt;=$X$15,0,IF(AND(R191&gt;=$X$15,R191&lt;=$Z$15),2*(((R191-$X$15)/($Y$15-$X$15))^2),IF(AND(R191&gt;=$Z$15,R191&lt;=$Y$15),1-2*((($Y$15-R191)/($Y$15-$X$15))^2),1)))</f>
        <v>1</v>
      </c>
    </row>
    <row r="192" customFormat="false" ht="14.25" hidden="false" customHeight="false" outlineLevel="0" collapsed="false">
      <c r="R192" s="12" t="n">
        <v>9600000</v>
      </c>
      <c r="S192" s="12" t="n">
        <f aca="false">IF(R192&lt;=$X$5,1,IF(AND(R192&gt;=$X$5,R192&lt;=$Z$5),1-2*(((R192-$X$5)/($Y$5-$X$5))^2),IF(AND(R192&gt;=$Z$5,R192&lt;=$Y$5),2*((($Y$5-R192)/($Y$5-$X$5))^2),0)))</f>
        <v>0</v>
      </c>
      <c r="T192" s="12" t="n">
        <f aca="false">(1/(1+POWER((ABS((R192-$Z$10)/$X$10)),2*$Y$10)))</f>
        <v>0.0114238052538223</v>
      </c>
      <c r="U192" s="12" t="n">
        <f aca="false">IF(R192&lt;=$X$15,0,IF(AND(R192&gt;=$X$15,R192&lt;=$Z$15),2*(((R192-$X$15)/($Y$15-$X$15))^2),IF(AND(R192&gt;=$Z$15,R192&lt;=$Y$15),1-2*((($Y$15-R192)/($Y$15-$X$15))^2),1)))</f>
        <v>1</v>
      </c>
    </row>
    <row r="193" customFormat="false" ht="14.25" hidden="false" customHeight="false" outlineLevel="0" collapsed="false">
      <c r="R193" s="12" t="n">
        <v>9650000</v>
      </c>
      <c r="S193" s="12" t="n">
        <f aca="false">IF(R193&lt;=$X$5,1,IF(AND(R193&gt;=$X$5,R193&lt;=$Z$5),1-2*(((R193-$X$5)/($Y$5-$X$5))^2),IF(AND(R193&gt;=$Z$5,R193&lt;=$Y$5),2*((($Y$5-R193)/($Y$5-$X$5))^2),0)))</f>
        <v>0</v>
      </c>
      <c r="T193" s="12" t="n">
        <f aca="false">(1/(1+POWER((ABS((R193-$Z$10)/$X$10)),2*$Y$10)))</f>
        <v>0.0110608647804917</v>
      </c>
      <c r="U193" s="12" t="n">
        <f aca="false">IF(R193&lt;=$X$15,0,IF(AND(R193&gt;=$X$15,R193&lt;=$Z$15),2*(((R193-$X$15)/($Y$15-$X$15))^2),IF(AND(R193&gt;=$Z$15,R193&lt;=$Y$15),1-2*((($Y$15-R193)/($Y$15-$X$15))^2),1)))</f>
        <v>1</v>
      </c>
    </row>
    <row r="194" customFormat="false" ht="14.25" hidden="false" customHeight="false" outlineLevel="0" collapsed="false">
      <c r="R194" s="12" t="n">
        <v>9700000</v>
      </c>
      <c r="S194" s="12" t="n">
        <f aca="false">IF(R194&lt;=$X$5,1,IF(AND(R194&gt;=$X$5,R194&lt;=$Z$5),1-2*(((R194-$X$5)/($Y$5-$X$5))^2),IF(AND(R194&gt;=$Z$5,R194&lt;=$Y$5),2*((($Y$5-R194)/($Y$5-$X$5))^2),0)))</f>
        <v>0</v>
      </c>
      <c r="T194" s="12" t="n">
        <f aca="false">(1/(1+POWER((ABS((R194-$Z$10)/$X$10)),2*$Y$10)))</f>
        <v>0.0107121318106395</v>
      </c>
      <c r="U194" s="12" t="n">
        <f aca="false">IF(R194&lt;=$X$15,0,IF(AND(R194&gt;=$X$15,R194&lt;=$Z$15),2*(((R194-$X$15)/($Y$15-$X$15))^2),IF(AND(R194&gt;=$Z$15,R194&lt;=$Y$15),1-2*((($Y$15-R194)/($Y$15-$X$15))^2),1)))</f>
        <v>1</v>
      </c>
    </row>
    <row r="195" customFormat="false" ht="14.25" hidden="false" customHeight="false" outlineLevel="0" collapsed="false">
      <c r="R195" s="12" t="n">
        <v>9750000</v>
      </c>
      <c r="S195" s="12" t="n">
        <f aca="false">IF(R195&lt;=$X$5,1,IF(AND(R195&gt;=$X$5,R195&lt;=$Z$5),1-2*(((R195-$X$5)/($Y$5-$X$5))^2),IF(AND(R195&gt;=$Z$5,R195&lt;=$Y$5),2*((($Y$5-R195)/($Y$5-$X$5))^2),0)))</f>
        <v>0</v>
      </c>
      <c r="T195" s="12" t="n">
        <f aca="false">(1/(1+POWER((ABS((R195-$Z$10)/$X$10)),2*$Y$10)))</f>
        <v>0.0103769497949184</v>
      </c>
      <c r="U195" s="12" t="n">
        <f aca="false">IF(R195&lt;=$X$15,0,IF(AND(R195&gt;=$X$15,R195&lt;=$Z$15),2*(((R195-$X$15)/($Y$15-$X$15))^2),IF(AND(R195&gt;=$Z$15,R195&lt;=$Y$15),1-2*((($Y$15-R195)/($Y$15-$X$15))^2),1)))</f>
        <v>1</v>
      </c>
    </row>
    <row r="196" customFormat="false" ht="14.25" hidden="false" customHeight="false" outlineLevel="0" collapsed="false">
      <c r="R196" s="12" t="n">
        <v>9800000</v>
      </c>
      <c r="S196" s="12" t="n">
        <f aca="false">IF(R196&lt;=$X$5,1,IF(AND(R196&gt;=$X$5,R196&lt;=$Z$5),1-2*(((R196-$X$5)/($Y$5-$X$5))^2),IF(AND(R196&gt;=$Z$5,R196&lt;=$Y$5),2*((($Y$5-R196)/($Y$5-$X$5))^2),0)))</f>
        <v>0</v>
      </c>
      <c r="T196" s="12" t="n">
        <f aca="false">(1/(1+POWER((ABS((R196-$Z$10)/$X$10)),2*$Y$10)))</f>
        <v>0.0100546969228417</v>
      </c>
      <c r="U196" s="12" t="n">
        <f aca="false">IF(R196&lt;=$X$15,0,IF(AND(R196&gt;=$X$15,R196&lt;=$Z$15),2*(((R196-$X$15)/($Y$15-$X$15))^2),IF(AND(R196&gt;=$Z$15,R196&lt;=$Y$15),1-2*((($Y$15-R196)/($Y$15-$X$15))^2),1)))</f>
        <v>1</v>
      </c>
    </row>
    <row r="197" customFormat="false" ht="14.25" hidden="false" customHeight="false" outlineLevel="0" collapsed="false">
      <c r="R197" s="12" t="n">
        <v>9850000</v>
      </c>
      <c r="S197" s="12" t="n">
        <f aca="false">IF(R197&lt;=$X$5,1,IF(AND(R197&gt;=$X$5,R197&lt;=$Z$5),1-2*(((R197-$X$5)/($Y$5-$X$5))^2),IF(AND(R197&gt;=$Z$5,R197&lt;=$Y$5),2*((($Y$5-R197)/($Y$5-$X$5))^2),0)))</f>
        <v>0</v>
      </c>
      <c r="T197" s="12" t="n">
        <f aca="false">(1/(1+POWER((ABS((R197-$Z$10)/$X$10)),2*$Y$10)))</f>
        <v>0.0097447840672141</v>
      </c>
      <c r="U197" s="12" t="n">
        <f aca="false">IF(R197&lt;=$X$15,0,IF(AND(R197&gt;=$X$15,R197&lt;=$Z$15),2*(((R197-$X$15)/($Y$15-$X$15))^2),IF(AND(R197&gt;=$Z$15,R197&lt;=$Y$15),1-2*((($Y$15-R197)/($Y$15-$X$15))^2),1)))</f>
        <v>1</v>
      </c>
    </row>
    <row r="198" customFormat="false" ht="14.25" hidden="false" customHeight="false" outlineLevel="0" collapsed="false">
      <c r="R198" s="12" t="n">
        <v>9900000</v>
      </c>
      <c r="S198" s="12" t="n">
        <f aca="false">IF(R198&lt;=$X$5,1,IF(AND(R198&gt;=$X$5,R198&lt;=$Z$5),1-2*(((R198-$X$5)/($Y$5-$X$5))^2),IF(AND(R198&gt;=$Z$5,R198&lt;=$Y$5),2*((($Y$5-R198)/($Y$5-$X$5))^2),0)))</f>
        <v>0</v>
      </c>
      <c r="T198" s="12" t="n">
        <f aca="false">(1/(1+POWER((ABS((R198-$Z$10)/$X$10)),2*$Y$10)))</f>
        <v>0.00944665286195795</v>
      </c>
      <c r="U198" s="12" t="n">
        <f aca="false">IF(R198&lt;=$X$15,0,IF(AND(R198&gt;=$X$15,R198&lt;=$Z$15),2*(((R198-$X$15)/($Y$15-$X$15))^2),IF(AND(R198&gt;=$Z$15,R198&lt;=$Y$15),1-2*((($Y$15-R198)/($Y$15-$X$15))^2),1)))</f>
        <v>1</v>
      </c>
    </row>
    <row r="199" customFormat="false" ht="14.25" hidden="false" customHeight="false" outlineLevel="0" collapsed="false">
      <c r="R199" s="12" t="n">
        <v>9950000</v>
      </c>
      <c r="S199" s="12" t="n">
        <f aca="false">IF(R199&lt;=$X$5,1,IF(AND(R199&gt;=$X$5,R199&lt;=$Z$5),1-2*(((R199-$X$5)/($Y$5-$X$5))^2),IF(AND(R199&gt;=$Z$5,R199&lt;=$Y$5),2*((($Y$5-R199)/($Y$5-$X$5))^2),0)))</f>
        <v>0</v>
      </c>
      <c r="T199" s="12" t="n">
        <f aca="false">(1/(1+POWER((ABS((R199-$Z$10)/$X$10)),2*$Y$10)))</f>
        <v>0.00915977390400523</v>
      </c>
      <c r="U199" s="12" t="n">
        <f aca="false">IF(R199&lt;=$X$15,0,IF(AND(R199&gt;=$X$15,R199&lt;=$Z$15),2*(((R199-$X$15)/($Y$15-$X$15))^2),IF(AND(R199&gt;=$Z$15,R199&lt;=$Y$15),1-2*((($Y$15-R199)/($Y$15-$X$15))^2),1)))</f>
        <v>1</v>
      </c>
    </row>
    <row r="200" customFormat="false" ht="14.25" hidden="false" customHeight="false" outlineLevel="0" collapsed="false">
      <c r="R200" s="12" t="n">
        <v>10000000</v>
      </c>
      <c r="S200" s="12" t="n">
        <f aca="false">IF(R200&lt;=$X$5,1,IF(AND(R200&gt;=$X$5,R200&lt;=$Z$5),1-2*(((R200-$X$5)/($Y$5-$X$5))^2),IF(AND(R200&gt;=$Z$5,R200&lt;=$Y$5),2*((($Y$5-R200)/($Y$5-$X$5))^2),0)))</f>
        <v>0</v>
      </c>
      <c r="T200" s="12" t="n">
        <f aca="false">(1/(1+POWER((ABS((R200-$Z$10)/$X$10)),2*$Y$10)))</f>
        <v>0.00888364507061804</v>
      </c>
      <c r="U200" s="12" t="n">
        <f aca="false">IF(R200&lt;=$X$15,0,IF(AND(R200&gt;=$X$15,R200&lt;=$Z$15),2*(((R200-$X$15)/($Y$15-$X$15))^2),IF(AND(R200&gt;=$Z$15,R200&lt;=$Y$15),1-2*((($Y$15-R200)/($Y$15-$X$15))^2),1)))</f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ef="AB1" r:id="rId1" display="Новые автомобили до 1 500 000 рублей купить в Москве в автосалоне АвтоГЕРМЕС"/>
    <hyperlink ref="AB12" r:id="rId2" display="Продажа автомобилей в России. Подержанные авто, новые. Купить автомобиль б/у от 7 000 000 рублей."/>
    <hyperlink ref="AB13" r:id="rId3" display="Audi Q3 Sportback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LibreOffice/26.2.1.2$Linux_X86_64 LibreOffice_project/8399f6259d8c87f40e7255cdb3c9b958f5e08948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2026-03-06T10:49:53Z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